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XCLI_neu\vol17\"/>
    </mc:Choice>
  </mc:AlternateContent>
  <bookViews>
    <workbookView xWindow="0" yWindow="0" windowWidth="28800" windowHeight="11835" activeTab="3"/>
  </bookViews>
  <sheets>
    <sheet name="Cover page" sheetId="17" r:id="rId1"/>
    <sheet name="Figure 2" sheetId="12" r:id="rId2"/>
    <sheet name="Figure 3" sheetId="14" r:id="rId3"/>
    <sheet name="Figure 4" sheetId="19" r:id="rId4"/>
  </sheets>
  <calcPr calcId="152511" iterate="1"/>
</workbook>
</file>

<file path=xl/calcChain.xml><?xml version="1.0" encoding="utf-8"?>
<calcChain xmlns="http://schemas.openxmlformats.org/spreadsheetml/2006/main">
  <c r="H86" i="19" l="1"/>
  <c r="I86" i="19"/>
  <c r="K86" i="19"/>
  <c r="J86" i="19"/>
  <c r="H87" i="19"/>
  <c r="K87" i="19"/>
  <c r="I87" i="19"/>
  <c r="J87" i="19"/>
  <c r="H88" i="19"/>
  <c r="I88" i="19"/>
  <c r="K88" i="19"/>
  <c r="J88" i="19"/>
  <c r="H89" i="19"/>
  <c r="K89" i="19"/>
  <c r="I89" i="19"/>
  <c r="J89" i="19"/>
  <c r="I85" i="19"/>
  <c r="J85" i="19"/>
  <c r="K85" i="19"/>
  <c r="H85" i="19"/>
  <c r="E89" i="19"/>
  <c r="E88" i="19"/>
  <c r="E87" i="19"/>
  <c r="E86" i="19"/>
  <c r="E85" i="19"/>
  <c r="H73" i="19"/>
  <c r="I73" i="19"/>
  <c r="J73" i="19"/>
  <c r="H74" i="19"/>
  <c r="I74" i="19"/>
  <c r="J74" i="19"/>
  <c r="H75" i="19"/>
  <c r="I75" i="19"/>
  <c r="J75" i="19"/>
  <c r="H76" i="19"/>
  <c r="I76" i="19"/>
  <c r="J76" i="19"/>
  <c r="I72" i="19"/>
  <c r="J72" i="19"/>
  <c r="H72" i="19"/>
  <c r="K76" i="19"/>
  <c r="E76" i="19"/>
  <c r="K75" i="19"/>
  <c r="E75" i="19"/>
  <c r="K74" i="19"/>
  <c r="E74" i="19"/>
  <c r="K73" i="19"/>
  <c r="E73" i="19"/>
  <c r="K72" i="19"/>
  <c r="E72" i="19"/>
  <c r="H60" i="19"/>
  <c r="I60" i="19"/>
  <c r="J60" i="19"/>
  <c r="H61" i="19"/>
  <c r="I61" i="19"/>
  <c r="J61" i="19"/>
  <c r="H62" i="19"/>
  <c r="I62" i="19"/>
  <c r="J62" i="19"/>
  <c r="H63" i="19"/>
  <c r="I63" i="19"/>
  <c r="J63" i="19"/>
  <c r="I59" i="19"/>
  <c r="J59" i="19"/>
  <c r="H59" i="19"/>
  <c r="K63" i="19"/>
  <c r="E63" i="19"/>
  <c r="K62" i="19"/>
  <c r="E62" i="19"/>
  <c r="K61" i="19"/>
  <c r="E61" i="19"/>
  <c r="K60" i="19"/>
  <c r="E60" i="19"/>
  <c r="K59" i="19"/>
  <c r="E59" i="19"/>
  <c r="H47" i="19"/>
  <c r="I47" i="19"/>
  <c r="J47" i="19"/>
  <c r="H48" i="19"/>
  <c r="I48" i="19"/>
  <c r="J48" i="19"/>
  <c r="H49" i="19"/>
  <c r="I49" i="19"/>
  <c r="J49" i="19"/>
  <c r="H50" i="19"/>
  <c r="I50" i="19"/>
  <c r="J50" i="19"/>
  <c r="I46" i="19"/>
  <c r="J46" i="19"/>
  <c r="H46" i="19"/>
  <c r="K50" i="19"/>
  <c r="E50" i="19"/>
  <c r="K49" i="19"/>
  <c r="E49" i="19"/>
  <c r="K48" i="19"/>
  <c r="E48" i="19"/>
  <c r="K47" i="19"/>
  <c r="E47" i="19"/>
  <c r="K46" i="19"/>
  <c r="E46" i="19"/>
  <c r="H34" i="19"/>
  <c r="I34" i="19"/>
  <c r="J34" i="19"/>
  <c r="H35" i="19"/>
  <c r="I35" i="19"/>
  <c r="J35" i="19"/>
  <c r="H36" i="19"/>
  <c r="I36" i="19"/>
  <c r="J36" i="19"/>
  <c r="H37" i="19"/>
  <c r="I37" i="19"/>
  <c r="J37" i="19"/>
  <c r="I33" i="19"/>
  <c r="J33" i="19"/>
  <c r="H33" i="19"/>
  <c r="K37" i="19"/>
  <c r="E37" i="19"/>
  <c r="K36" i="19"/>
  <c r="E36" i="19"/>
  <c r="K35" i="19"/>
  <c r="E35" i="19"/>
  <c r="K34" i="19"/>
  <c r="E34" i="19"/>
  <c r="K33" i="19"/>
  <c r="E33" i="19"/>
  <c r="H21" i="19"/>
  <c r="I21" i="19"/>
  <c r="J21" i="19"/>
  <c r="H22" i="19"/>
  <c r="I22" i="19"/>
  <c r="J22" i="19"/>
  <c r="H23" i="19"/>
  <c r="I23" i="19"/>
  <c r="J23" i="19"/>
  <c r="H24" i="19"/>
  <c r="I24" i="19"/>
  <c r="J24" i="19"/>
  <c r="I20" i="19"/>
  <c r="J20" i="19"/>
  <c r="H20" i="19"/>
  <c r="E24" i="19"/>
  <c r="E23" i="19"/>
  <c r="E22" i="19"/>
  <c r="E21" i="19"/>
  <c r="E20" i="19"/>
  <c r="L8" i="19"/>
  <c r="L9" i="19"/>
  <c r="L10" i="19"/>
  <c r="L11" i="19"/>
  <c r="L7" i="19"/>
  <c r="H8" i="19"/>
  <c r="I8" i="19"/>
  <c r="J8" i="19"/>
  <c r="H9" i="19"/>
  <c r="I9" i="19"/>
  <c r="J9" i="19"/>
  <c r="H10" i="19"/>
  <c r="I10" i="19"/>
  <c r="J10" i="19"/>
  <c r="H11" i="19"/>
  <c r="I11" i="19"/>
  <c r="J11" i="19"/>
  <c r="I7" i="19"/>
  <c r="J7" i="19"/>
  <c r="H7" i="19"/>
  <c r="E11" i="19"/>
  <c r="E10" i="19"/>
  <c r="E9" i="19"/>
  <c r="E8" i="19"/>
  <c r="E7" i="19"/>
  <c r="L89" i="19"/>
  <c r="L88" i="19"/>
  <c r="L86" i="19"/>
  <c r="L87" i="19"/>
  <c r="L85" i="19"/>
  <c r="L76" i="19"/>
  <c r="L75" i="19"/>
  <c r="L74" i="19"/>
  <c r="L73" i="19"/>
  <c r="L72" i="19"/>
  <c r="L63" i="19"/>
  <c r="L62" i="19"/>
  <c r="L61" i="19"/>
  <c r="L60" i="19"/>
  <c r="L59" i="19"/>
  <c r="L50" i="19"/>
  <c r="L49" i="19"/>
  <c r="L48" i="19"/>
  <c r="L47" i="19"/>
  <c r="L46" i="19"/>
  <c r="L37" i="19"/>
  <c r="L36" i="19"/>
  <c r="L35" i="19"/>
  <c r="L34" i="19"/>
  <c r="L33" i="19"/>
  <c r="K24" i="19"/>
  <c r="K23" i="19"/>
  <c r="K22" i="19"/>
  <c r="K21" i="19"/>
  <c r="K20" i="19"/>
  <c r="L20" i="19"/>
  <c r="L21" i="19"/>
  <c r="L22" i="19"/>
  <c r="L23" i="19"/>
  <c r="L24" i="19"/>
  <c r="K8" i="19"/>
  <c r="K9" i="19"/>
  <c r="K11" i="19"/>
  <c r="K7" i="19"/>
  <c r="K10" i="19"/>
  <c r="R31" i="14"/>
  <c r="Q31" i="14"/>
  <c r="E31" i="14"/>
  <c r="R30" i="14"/>
  <c r="Q30" i="14"/>
  <c r="E30" i="14"/>
  <c r="R29" i="14"/>
  <c r="Q29" i="14"/>
  <c r="E29" i="14"/>
  <c r="R28" i="14"/>
  <c r="Q28" i="14"/>
  <c r="E28" i="14"/>
  <c r="R27" i="14"/>
  <c r="Q27" i="14"/>
  <c r="E27" i="14"/>
  <c r="I28" i="14"/>
  <c r="H10" i="14"/>
  <c r="J10" i="14"/>
  <c r="I11" i="14"/>
  <c r="H12" i="14"/>
  <c r="J12" i="14"/>
  <c r="I13" i="14"/>
  <c r="I9" i="14"/>
  <c r="H9" i="14"/>
  <c r="E13" i="14"/>
  <c r="E12" i="14"/>
  <c r="E11" i="14"/>
  <c r="E10" i="14"/>
  <c r="E9" i="14"/>
  <c r="I10" i="14"/>
  <c r="E11" i="12"/>
  <c r="H12" i="12"/>
  <c r="E12" i="12"/>
  <c r="E13" i="12"/>
  <c r="E14" i="12"/>
  <c r="E15" i="12"/>
  <c r="I12" i="12"/>
  <c r="J9" i="14"/>
  <c r="J13" i="14"/>
  <c r="H13" i="14"/>
  <c r="I12" i="14"/>
  <c r="J11" i="14"/>
  <c r="H11" i="14"/>
  <c r="H27" i="14"/>
  <c r="I27" i="14"/>
  <c r="I31" i="14"/>
  <c r="J30" i="14"/>
  <c r="H30" i="14"/>
  <c r="I29" i="14"/>
  <c r="J28" i="14"/>
  <c r="K28" i="14"/>
  <c r="H28" i="14"/>
  <c r="J27" i="14"/>
  <c r="K27" i="14"/>
  <c r="J31" i="14"/>
  <c r="H31" i="14"/>
  <c r="K31" i="14"/>
  <c r="I30" i="14"/>
  <c r="J29" i="14"/>
  <c r="H29" i="14"/>
  <c r="K30" i="14"/>
  <c r="J14" i="12"/>
  <c r="H15" i="12"/>
  <c r="I13" i="12"/>
  <c r="I11" i="12"/>
  <c r="J13" i="12"/>
  <c r="J11" i="12"/>
  <c r="J12" i="12"/>
  <c r="H14" i="12"/>
  <c r="I15" i="12"/>
  <c r="H11" i="12"/>
  <c r="H13" i="12"/>
  <c r="I14" i="12"/>
  <c r="J15" i="12"/>
  <c r="K29" i="14"/>
  <c r="K13" i="14"/>
  <c r="K12" i="14"/>
  <c r="K11" i="14"/>
  <c r="K10" i="14"/>
  <c r="K9" i="14"/>
  <c r="K13" i="12"/>
  <c r="K15" i="12"/>
  <c r="K11" i="12"/>
  <c r="K14" i="12"/>
  <c r="K12" i="12"/>
  <c r="N12" i="12"/>
  <c r="P11" i="12"/>
  <c r="P14" i="12"/>
  <c r="O11" i="12"/>
  <c r="O12" i="12"/>
  <c r="P13" i="12"/>
  <c r="N15" i="12"/>
  <c r="O13" i="12"/>
  <c r="N14" i="12"/>
  <c r="P12" i="12"/>
  <c r="N13" i="12"/>
  <c r="N11" i="12"/>
  <c r="O14" i="12"/>
  <c r="O15" i="12"/>
  <c r="P15" i="12"/>
  <c r="R9" i="14"/>
  <c r="Q9" i="14"/>
  <c r="R13" i="14"/>
  <c r="Q13" i="14"/>
  <c r="R11" i="14"/>
  <c r="Q11" i="14"/>
  <c r="R12" i="14"/>
  <c r="Q12" i="14"/>
  <c r="R10" i="14"/>
  <c r="Q10" i="14"/>
  <c r="R11" i="12"/>
  <c r="Q11" i="12"/>
  <c r="R13" i="12"/>
  <c r="Q13" i="12"/>
  <c r="Q14" i="12"/>
  <c r="R14" i="12"/>
  <c r="Q15" i="12"/>
  <c r="R15" i="12"/>
  <c r="R12" i="12"/>
  <c r="Q12" i="12"/>
</calcChain>
</file>

<file path=xl/sharedStrings.xml><?xml version="1.0" encoding="utf-8"?>
<sst xmlns="http://schemas.openxmlformats.org/spreadsheetml/2006/main" count="226" uniqueCount="49">
  <si>
    <t>Notx</t>
    <phoneticPr fontId="1" type="noConversion"/>
  </si>
  <si>
    <t>STD</t>
    <phoneticPr fontId="1" type="noConversion"/>
  </si>
  <si>
    <t>Absorbance</t>
    <phoneticPr fontId="1" type="noConversion"/>
  </si>
  <si>
    <t>Number</t>
    <phoneticPr fontId="1" type="noConversion"/>
  </si>
  <si>
    <t>Sample Absorbance - Notx Absorbance</t>
    <phoneticPr fontId="1" type="noConversion"/>
  </si>
  <si>
    <t>Average</t>
    <phoneticPr fontId="1" type="noConversion"/>
  </si>
  <si>
    <t>Average</t>
    <phoneticPr fontId="1" type="noConversion"/>
  </si>
  <si>
    <t>Average (%)</t>
    <phoneticPr fontId="1" type="noConversion"/>
  </si>
  <si>
    <t>iNOS band intensity</t>
    <phoneticPr fontId="1" type="noConversion"/>
  </si>
  <si>
    <t>Sample intensity/LPS intensity (Average) *100 = %</t>
    <phoneticPr fontId="1" type="noConversion"/>
  </si>
  <si>
    <t>Sample Absorbance/LPS Absorbance (Average)*100 = %</t>
    <phoneticPr fontId="1" type="noConversion"/>
  </si>
  <si>
    <t xml:space="preserve">Sample Absorbance/LPS Absorbance (Average)*100 </t>
    <phoneticPr fontId="1" type="noConversion"/>
  </si>
  <si>
    <t>COX-2 band intensity</t>
    <phoneticPr fontId="1" type="noConversion"/>
  </si>
  <si>
    <t>pERK band intensity</t>
    <phoneticPr fontId="1" type="noConversion"/>
  </si>
  <si>
    <t>pJNK band intensity</t>
    <phoneticPr fontId="1" type="noConversion"/>
  </si>
  <si>
    <t>p-p38 band intensity</t>
    <phoneticPr fontId="1" type="noConversion"/>
  </si>
  <si>
    <t>pIkB band intensity</t>
    <phoneticPr fontId="1" type="noConversion"/>
  </si>
  <si>
    <t xml:space="preserve"> OOA (25 µg/ml) </t>
    <phoneticPr fontId="1" type="noConversion"/>
  </si>
  <si>
    <t xml:space="preserve"> OOA (50 µg/ml) </t>
    <phoneticPr fontId="1" type="noConversion"/>
  </si>
  <si>
    <t xml:space="preserve"> OOA (12.5 µg/ml) </t>
    <phoneticPr fontId="1" type="noConversion"/>
  </si>
  <si>
    <t xml:space="preserve">LPS (1 µg/ml) </t>
    <phoneticPr fontId="1" type="noConversion"/>
  </si>
  <si>
    <t>Notx: not treated group</t>
    <phoneticPr fontId="1" type="noConversion"/>
  </si>
  <si>
    <t>LPS: Lipopolysaccharides</t>
    <phoneticPr fontId="1" type="noConversion"/>
  </si>
  <si>
    <t>OOA: 8-Oxo-9-octadecenoic acid</t>
    <phoneticPr fontId="1" type="noConversion"/>
  </si>
  <si>
    <t>Notx: not treated group</t>
    <phoneticPr fontId="1" type="noConversion"/>
  </si>
  <si>
    <t>TNF-α:tumor necrosis factor-alpha</t>
    <phoneticPr fontId="1" type="noConversion"/>
  </si>
  <si>
    <t xml:space="preserve">IL-6 : Interleukin 6 </t>
    <phoneticPr fontId="1" type="noConversion"/>
  </si>
  <si>
    <t>Cox-2: Cyclooxygenase-2</t>
    <phoneticPr fontId="1" type="noConversion"/>
  </si>
  <si>
    <t xml:space="preserve">iNOS:  Inducible nitric oxide synthase </t>
    <phoneticPr fontId="1" type="noConversion"/>
  </si>
  <si>
    <t>ERK: extracellular-signal-regulated kinase</t>
    <phoneticPr fontId="1" type="noConversion"/>
  </si>
  <si>
    <t xml:space="preserve">JNK: c-Jun N-terminal kinase </t>
    <phoneticPr fontId="1" type="noConversion"/>
  </si>
  <si>
    <t>IκB-α:  IκB kinase-α</t>
    <phoneticPr fontId="1" type="noConversion"/>
  </si>
  <si>
    <t xml:space="preserve"> OOA (12.5 µg/ml) + LPS</t>
    <phoneticPr fontId="1" type="noConversion"/>
  </si>
  <si>
    <t xml:space="preserve"> OOA (25 µg/ml) + LPS</t>
    <phoneticPr fontId="1" type="noConversion"/>
  </si>
  <si>
    <t xml:space="preserve"> OOA (50 µg/ml) + LPS</t>
    <phoneticPr fontId="1" type="noConversion"/>
  </si>
  <si>
    <t>Abbreviation</t>
    <phoneticPr fontId="1" type="noConversion"/>
  </si>
  <si>
    <t>NO production (Figure 2)</t>
  </si>
  <si>
    <t>TNF-α production (Figure 3)</t>
  </si>
  <si>
    <t>IL-6 production (Figure 3)</t>
  </si>
  <si>
    <r>
      <rPr>
        <b/>
        <sz val="18"/>
        <rFont val="Arial"/>
        <family val="2"/>
      </rPr>
      <t xml:space="preserve">Figure 3: </t>
    </r>
    <r>
      <rPr>
        <sz val="18"/>
        <rFont val="Arial"/>
        <family val="2"/>
      </rPr>
      <t xml:space="preserve">Effects of 8-oxo-9-octadecenoic acid (OOA) on TNF-α and IL-6 production in LPS-induced RAW 264.7 cells. Values are expressed as means ± S.D. of triplicate experiments. * P &lt; 0.01 versus the LPS only group (black bars). 
#The tested value is absorbance. The TNF-α and IL-6  productions of the sample is calculated as follows 
TNF-α and IL-6 production calculation (%) = (sample absorbance – control absorbance) / (LPS absorbance average-control absorbance average) x 100
</t>
    </r>
  </si>
  <si>
    <r>
      <rPr>
        <b/>
        <sz val="16"/>
        <rFont val="Arial"/>
        <family val="2"/>
      </rPr>
      <t>Figure 2:</t>
    </r>
    <r>
      <rPr>
        <sz val="16"/>
        <rFont val="Arial"/>
        <family val="2"/>
      </rPr>
      <t xml:space="preserve">  Effect of 8-Oxo-9-octadecenoic acid (OOA) on production of NO in RAW 264.7 cells. Values are expressed as means ± S.D. of triplicate experiment. * P &lt; 0.01 indicate significant differences from the LPS-stimulated group.  
#The tested value is absorbance. The NO productions of the sample is calculated as follows 
NO production calculation (%) = (sample absorbance – control absorbance) / (LPS absorbance average-control absorbance average) x 100
</t>
    </r>
  </si>
  <si>
    <t>COX-2 band intensity (Figure 4A)</t>
  </si>
  <si>
    <t>iNOS band intensity (Figure 4A)</t>
  </si>
  <si>
    <t>pERK band intensity (Figure 4B)</t>
  </si>
  <si>
    <t>p-p38 band intensity (Figure 4B)</t>
  </si>
  <si>
    <t>pJNK band intensity (Figure 4B)</t>
  </si>
  <si>
    <t>pIkB band intensity (Figure 4C)</t>
  </si>
  <si>
    <t>p-p50 band intensity (Figure 4C)</t>
  </si>
  <si>
    <r>
      <rPr>
        <b/>
        <sz val="18"/>
        <rFont val="Arial"/>
        <family val="2"/>
      </rPr>
      <t>Figure 4:</t>
    </r>
    <r>
      <rPr>
        <sz val="18"/>
        <rFont val="Arial"/>
        <family val="2"/>
      </rPr>
      <t xml:space="preserve"> Inhibitory effect of OOA on the protein levels of iNOS and COX-2 (A); phosphorylation of ERK, JNK, and p38 (B); and phosphorylation of IκB-α and p50 (C) in RAW 264.7 cells. Representative western blots are shown in the left panels and quantitative plots are shown to the right. Values are expressed as means ± S.D. of triplicate experiments. * P &lt; 0.01 versus the LPS only group (black bars). The intensity of anti-body is calculated as follows 
Expression of iNOS calculation (%) = (Sample intensity/LPS intensity average) x 100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</si>
</sst>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_);[Red]\(0.000\)"/>
    <numFmt numFmtId="166" formatCode="0.00_);[Red]\(0.00\)"/>
    <numFmt numFmtId="167" formatCode="0.000_ "/>
  </numFmts>
  <fonts count="14"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Arial"/>
      <family val="2"/>
    </font>
    <font>
      <b/>
      <sz val="24"/>
      <name val="Times New Roman"/>
      <family val="1"/>
    </font>
    <font>
      <sz val="24"/>
      <name val="돋움"/>
      <family val="3"/>
      <charset val="129"/>
    </font>
    <font>
      <b/>
      <sz val="28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164" fontId="2" fillId="0" borderId="0" xfId="0" applyNumberFormat="1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167" fontId="6" fillId="0" borderId="0" xfId="0" applyNumberFormat="1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95249</xdr:rowOff>
    </xdr:from>
    <xdr:to>
      <xdr:col>13</xdr:col>
      <xdr:colOff>154800</xdr:colOff>
      <xdr:row>49</xdr:row>
      <xdr:rowOff>149678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9"/>
          <a:ext cx="10060800" cy="872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28</xdr:row>
      <xdr:rowOff>85725</xdr:rowOff>
    </xdr:from>
    <xdr:to>
      <xdr:col>6</xdr:col>
      <xdr:colOff>1304925</xdr:colOff>
      <xdr:row>52</xdr:row>
      <xdr:rowOff>104775</xdr:rowOff>
    </xdr:to>
    <xdr:pic>
      <xdr:nvPicPr>
        <xdr:cNvPr id="4104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6953250"/>
          <a:ext cx="5343525" cy="459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45</xdr:row>
      <xdr:rowOff>0</xdr:rowOff>
    </xdr:from>
    <xdr:to>
      <xdr:col>6</xdr:col>
      <xdr:colOff>771525</xdr:colOff>
      <xdr:row>65</xdr:row>
      <xdr:rowOff>19050</xdr:rowOff>
    </xdr:to>
    <xdr:pic>
      <xdr:nvPicPr>
        <xdr:cNvPr id="2056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515975"/>
          <a:ext cx="6343650" cy="535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107</xdr:row>
      <xdr:rowOff>0</xdr:rowOff>
    </xdr:from>
    <xdr:to>
      <xdr:col>6</xdr:col>
      <xdr:colOff>914400</xdr:colOff>
      <xdr:row>160</xdr:row>
      <xdr:rowOff>9525</xdr:rowOff>
    </xdr:to>
    <xdr:pic>
      <xdr:nvPicPr>
        <xdr:cNvPr id="3080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9775150"/>
          <a:ext cx="8039100" cy="1008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"/>
  <sheetViews>
    <sheetView zoomScale="70" zoomScaleNormal="70" workbookViewId="0">
      <selection activeCell="T39" sqref="T39"/>
    </sheetView>
  </sheetViews>
  <sheetFormatPr baseColWidth="10" defaultColWidth="8.88671875" defaultRowHeight="13.5"/>
  <sheetData>
    <row r="2" spans="1:1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</sheetData>
  <mergeCells count="1">
    <mergeCell ref="A2:K4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3"/>
  <sheetViews>
    <sheetView topLeftCell="A34" zoomScale="70" zoomScaleNormal="70" workbookViewId="0">
      <selection activeCell="D71" sqref="D71"/>
    </sheetView>
  </sheetViews>
  <sheetFormatPr baseColWidth="10" defaultColWidth="8.88671875" defaultRowHeight="14.25"/>
  <cols>
    <col min="1" max="1" width="38" style="17" customWidth="1"/>
    <col min="2" max="6" width="12.77734375" style="17" customWidth="1"/>
    <col min="7" max="7" width="41" style="17" customWidth="1"/>
    <col min="8" max="12" width="12.77734375" style="17" customWidth="1"/>
    <col min="13" max="13" width="36.21875" style="17" customWidth="1"/>
    <col min="14" max="14" width="18.33203125" style="17" customWidth="1"/>
    <col min="15" max="16" width="12.77734375" style="17" customWidth="1"/>
    <col min="17" max="17" width="18.44140625" style="17" customWidth="1"/>
    <col min="18" max="18" width="12.77734375" style="3" customWidth="1"/>
    <col min="19" max="16384" width="8.88671875" style="3"/>
  </cols>
  <sheetData>
    <row r="7" spans="1:18" ht="35.25">
      <c r="A7" s="48" t="s">
        <v>36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1:18" ht="2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8" ht="27.75" customHeight="1">
      <c r="A9" s="51" t="s">
        <v>2</v>
      </c>
      <c r="B9" s="51"/>
      <c r="C9" s="51"/>
      <c r="D9" s="51"/>
      <c r="E9" s="51"/>
      <c r="F9" s="7"/>
      <c r="G9" s="52" t="s">
        <v>4</v>
      </c>
      <c r="H9" s="52"/>
      <c r="I9" s="52"/>
      <c r="J9" s="52"/>
      <c r="K9" s="52"/>
      <c r="L9" s="7"/>
      <c r="M9" s="52" t="s">
        <v>11</v>
      </c>
      <c r="N9" s="52"/>
      <c r="O9" s="52"/>
      <c r="P9" s="52"/>
      <c r="Q9" s="52"/>
      <c r="R9" s="52"/>
    </row>
    <row r="10" spans="1:18" ht="27">
      <c r="A10" s="8" t="s">
        <v>3</v>
      </c>
      <c r="B10" s="8">
        <v>1</v>
      </c>
      <c r="C10" s="8">
        <v>2</v>
      </c>
      <c r="D10" s="8">
        <v>3</v>
      </c>
      <c r="E10" s="8" t="s">
        <v>5</v>
      </c>
      <c r="F10" s="7"/>
      <c r="G10" s="8" t="s">
        <v>3</v>
      </c>
      <c r="H10" s="7">
        <v>1</v>
      </c>
      <c r="I10" s="7">
        <v>2</v>
      </c>
      <c r="J10" s="7">
        <v>3</v>
      </c>
      <c r="K10" s="8" t="s">
        <v>6</v>
      </c>
      <c r="L10" s="7"/>
      <c r="M10" s="8" t="s">
        <v>3</v>
      </c>
      <c r="N10" s="7">
        <v>1</v>
      </c>
      <c r="O10" s="7">
        <v>2</v>
      </c>
      <c r="P10" s="7">
        <v>3</v>
      </c>
      <c r="Q10" s="9" t="s">
        <v>7</v>
      </c>
      <c r="R10" s="9" t="s">
        <v>1</v>
      </c>
    </row>
    <row r="11" spans="1:18" ht="27">
      <c r="A11" s="8" t="s">
        <v>0</v>
      </c>
      <c r="B11" s="8">
        <v>3.5000000000000003E-2</v>
      </c>
      <c r="C11" s="8">
        <v>3.5000000000000003E-2</v>
      </c>
      <c r="D11" s="8">
        <v>3.5000000000000003E-2</v>
      </c>
      <c r="E11" s="10">
        <f>AVERAGE(B11:D11)</f>
        <v>3.5000000000000003E-2</v>
      </c>
      <c r="F11" s="7"/>
      <c r="G11" s="8" t="s">
        <v>0</v>
      </c>
      <c r="H11" s="11">
        <f t="shared" ref="H11:J15" si="0">B11-$E$11</f>
        <v>0</v>
      </c>
      <c r="I11" s="11">
        <f t="shared" si="0"/>
        <v>0</v>
      </c>
      <c r="J11" s="11">
        <f t="shared" si="0"/>
        <v>0</v>
      </c>
      <c r="K11" s="12">
        <f>AVERAGE(H11:J11)</f>
        <v>0</v>
      </c>
      <c r="L11" s="7"/>
      <c r="M11" s="8" t="s">
        <v>0</v>
      </c>
      <c r="N11" s="13">
        <f t="shared" ref="N11:P15" si="1">H11/$K$12*100</f>
        <v>0</v>
      </c>
      <c r="O11" s="13">
        <f t="shared" si="1"/>
        <v>0</v>
      </c>
      <c r="P11" s="13">
        <f t="shared" si="1"/>
        <v>0</v>
      </c>
      <c r="Q11" s="14">
        <f>AVERAGE(N11:P11)</f>
        <v>0</v>
      </c>
      <c r="R11" s="14">
        <f>_xlfn.STDEV.S(N11:P11)</f>
        <v>0</v>
      </c>
    </row>
    <row r="12" spans="1:18" ht="27">
      <c r="A12" s="8" t="s">
        <v>20</v>
      </c>
      <c r="B12" s="10">
        <v>0.58799999999999997</v>
      </c>
      <c r="C12" s="8">
        <v>0.55800000000000005</v>
      </c>
      <c r="D12" s="8">
        <v>0.55400000000000005</v>
      </c>
      <c r="E12" s="10">
        <f>AVERAGE(B12:D12)</f>
        <v>0.56666666666666665</v>
      </c>
      <c r="F12" s="7"/>
      <c r="G12" s="8" t="s">
        <v>20</v>
      </c>
      <c r="H12" s="11">
        <f t="shared" si="0"/>
        <v>0.55299999999999994</v>
      </c>
      <c r="I12" s="11">
        <f t="shared" si="0"/>
        <v>0.52300000000000002</v>
      </c>
      <c r="J12" s="11">
        <f t="shared" si="0"/>
        <v>0.51900000000000002</v>
      </c>
      <c r="K12" s="12">
        <f>AVERAGE(H12:J12)</f>
        <v>0.53166666666666673</v>
      </c>
      <c r="L12" s="7"/>
      <c r="M12" s="8" t="s">
        <v>20</v>
      </c>
      <c r="N12" s="13">
        <f t="shared" si="1"/>
        <v>104.01253918495294</v>
      </c>
      <c r="O12" s="13">
        <f t="shared" si="1"/>
        <v>98.369905956112845</v>
      </c>
      <c r="P12" s="13">
        <f t="shared" si="1"/>
        <v>97.61755485893417</v>
      </c>
      <c r="Q12" s="14">
        <f>AVERAGE(N12:P12)</f>
        <v>99.999999999999986</v>
      </c>
      <c r="R12" s="14">
        <f>_xlfn.STDEV.S(N12:P12)</f>
        <v>3.4952626620103517</v>
      </c>
    </row>
    <row r="13" spans="1:18" ht="27">
      <c r="A13" s="8" t="s">
        <v>32</v>
      </c>
      <c r="B13" s="8">
        <v>0.41599999999999998</v>
      </c>
      <c r="C13" s="8">
        <v>0.41599999999999998</v>
      </c>
      <c r="D13" s="8">
        <v>0.44700000000000001</v>
      </c>
      <c r="E13" s="10">
        <f>AVERAGE(B13:D13)</f>
        <v>0.42633333333333329</v>
      </c>
      <c r="F13" s="7"/>
      <c r="G13" s="8" t="s">
        <v>32</v>
      </c>
      <c r="H13" s="11">
        <f t="shared" si="0"/>
        <v>0.38100000000000001</v>
      </c>
      <c r="I13" s="11">
        <f t="shared" si="0"/>
        <v>0.38100000000000001</v>
      </c>
      <c r="J13" s="11">
        <f t="shared" si="0"/>
        <v>0.41200000000000003</v>
      </c>
      <c r="K13" s="12">
        <f>AVERAGE(H13:J13)</f>
        <v>0.39133333333333331</v>
      </c>
      <c r="L13" s="7"/>
      <c r="M13" s="8" t="s">
        <v>32</v>
      </c>
      <c r="N13" s="13">
        <f t="shared" si="1"/>
        <v>71.661442006269581</v>
      </c>
      <c r="O13" s="13">
        <f t="shared" si="1"/>
        <v>71.661442006269581</v>
      </c>
      <c r="P13" s="13">
        <f t="shared" si="1"/>
        <v>77.492163009404379</v>
      </c>
      <c r="Q13" s="14">
        <f>AVERAGE(N13:P13)</f>
        <v>73.605015673981185</v>
      </c>
      <c r="R13" s="14">
        <f>_xlfn.STDEV.S(N13:P13)</f>
        <v>3.3663683407294802</v>
      </c>
    </row>
    <row r="14" spans="1:18" ht="27">
      <c r="A14" s="8" t="s">
        <v>33</v>
      </c>
      <c r="B14" s="8">
        <v>0.17399999999999999</v>
      </c>
      <c r="C14" s="8">
        <v>0.21299999999999999</v>
      </c>
      <c r="D14" s="8">
        <v>0.221</v>
      </c>
      <c r="E14" s="10">
        <f>AVERAGE(B14:D14)</f>
        <v>0.20266666666666666</v>
      </c>
      <c r="F14" s="7"/>
      <c r="G14" s="8" t="s">
        <v>33</v>
      </c>
      <c r="H14" s="11">
        <f t="shared" si="0"/>
        <v>0.13899999999999998</v>
      </c>
      <c r="I14" s="11">
        <f t="shared" si="0"/>
        <v>0.17799999999999999</v>
      </c>
      <c r="J14" s="11">
        <f t="shared" si="0"/>
        <v>0.186</v>
      </c>
      <c r="K14" s="12">
        <f>AVERAGE(H14:J14)</f>
        <v>0.16766666666666663</v>
      </c>
      <c r="L14" s="7"/>
      <c r="M14" s="8" t="s">
        <v>33</v>
      </c>
      <c r="N14" s="13">
        <f t="shared" si="1"/>
        <v>26.14420062695924</v>
      </c>
      <c r="O14" s="13">
        <f t="shared" si="1"/>
        <v>33.479623824451402</v>
      </c>
      <c r="P14" s="13">
        <f t="shared" si="1"/>
        <v>34.984326018808773</v>
      </c>
      <c r="Q14" s="14">
        <f>AVERAGE(N14:P14)</f>
        <v>31.536050156739805</v>
      </c>
      <c r="R14" s="14">
        <f>_xlfn.STDEV.S(N14:P14)</f>
        <v>4.7297001159980621</v>
      </c>
    </row>
    <row r="15" spans="1:18" ht="27">
      <c r="A15" s="8" t="s">
        <v>34</v>
      </c>
      <c r="B15" s="10">
        <v>4.9000000000000002E-2</v>
      </c>
      <c r="C15" s="8">
        <v>7.0000000000000007E-2</v>
      </c>
      <c r="D15" s="8">
        <v>0.08</v>
      </c>
      <c r="E15" s="10">
        <f>AVERAGE(B15:D15)</f>
        <v>6.6333333333333341E-2</v>
      </c>
      <c r="F15" s="7"/>
      <c r="G15" s="8" t="s">
        <v>34</v>
      </c>
      <c r="H15" s="11">
        <f t="shared" si="0"/>
        <v>1.3999999999999999E-2</v>
      </c>
      <c r="I15" s="11">
        <f t="shared" si="0"/>
        <v>3.5000000000000003E-2</v>
      </c>
      <c r="J15" s="11">
        <f t="shared" si="0"/>
        <v>4.4999999999999998E-2</v>
      </c>
      <c r="K15" s="12">
        <f>AVERAGE(H15:J15)</f>
        <v>3.1333333333333331E-2</v>
      </c>
      <c r="L15" s="7"/>
      <c r="M15" s="8" t="s">
        <v>34</v>
      </c>
      <c r="N15" s="13">
        <f t="shared" si="1"/>
        <v>2.6332288401253909</v>
      </c>
      <c r="O15" s="13">
        <f t="shared" si="1"/>
        <v>6.5830721003134789</v>
      </c>
      <c r="P15" s="13">
        <f t="shared" si="1"/>
        <v>8.4639498432601865</v>
      </c>
      <c r="Q15" s="14">
        <f>AVERAGE(N15:P15)</f>
        <v>5.8934169278996862</v>
      </c>
      <c r="R15" s="14">
        <f>_xlfn.STDEV.S(N15:P15)</f>
        <v>2.9759107928039641</v>
      </c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>
      <c r="A20" s="53" t="s">
        <v>40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6.25">
      <c r="A27" s="16" t="s">
        <v>35</v>
      </c>
    </row>
    <row r="28" spans="1:18" ht="20.25">
      <c r="A28" s="18" t="s">
        <v>21</v>
      </c>
    </row>
    <row r="29" spans="1:18" ht="20.25">
      <c r="A29" s="18" t="s">
        <v>22</v>
      </c>
    </row>
    <row r="30" spans="1:18" ht="20.25">
      <c r="A30" s="18" t="s">
        <v>23</v>
      </c>
    </row>
    <row r="31" spans="1:18" ht="20.25">
      <c r="A31" s="19"/>
    </row>
    <row r="53" spans="15:15">
      <c r="O53" s="20"/>
    </row>
  </sheetData>
  <mergeCells count="5">
    <mergeCell ref="A7:R7"/>
    <mergeCell ref="A9:E9"/>
    <mergeCell ref="G9:K9"/>
    <mergeCell ref="A20:R26"/>
    <mergeCell ref="M9:R9"/>
  </mergeCells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60"/>
  <sheetViews>
    <sheetView topLeftCell="A46" zoomScale="60" zoomScaleNormal="60" workbookViewId="0">
      <selection activeCell="G79" sqref="G79"/>
    </sheetView>
  </sheetViews>
  <sheetFormatPr baseColWidth="10" defaultColWidth="8.88671875" defaultRowHeight="14.25"/>
  <cols>
    <col min="1" max="1" width="42.109375" style="3" customWidth="1"/>
    <col min="2" max="6" width="15.77734375" style="3" customWidth="1"/>
    <col min="7" max="7" width="48.88671875" style="3" customWidth="1"/>
    <col min="8" max="12" width="15.77734375" style="3" customWidth="1"/>
    <col min="13" max="13" width="40.6640625" style="3" customWidth="1"/>
    <col min="14" max="14" width="20.44140625" style="3" customWidth="1"/>
    <col min="15" max="16" width="15.77734375" style="3" customWidth="1"/>
    <col min="17" max="17" width="19.109375" style="3" customWidth="1"/>
    <col min="18" max="18" width="15.77734375" style="3" customWidth="1"/>
    <col min="19" max="16384" width="8.88671875" style="3"/>
  </cols>
  <sheetData>
    <row r="5" spans="1:20" ht="35.25">
      <c r="A5" s="48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20" ht="2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20" ht="27.75">
      <c r="A7" s="59" t="s">
        <v>2</v>
      </c>
      <c r="B7" s="60"/>
      <c r="C7" s="60"/>
      <c r="D7" s="60"/>
      <c r="E7" s="61"/>
      <c r="F7" s="7"/>
      <c r="G7" s="56" t="s">
        <v>4</v>
      </c>
      <c r="H7" s="57"/>
      <c r="I7" s="57"/>
      <c r="J7" s="57"/>
      <c r="K7" s="58"/>
      <c r="L7" s="7"/>
      <c r="M7" s="7"/>
      <c r="N7" s="27" t="s">
        <v>10</v>
      </c>
      <c r="O7" s="28"/>
      <c r="P7" s="28"/>
      <c r="Q7" s="28"/>
      <c r="R7" s="29"/>
      <c r="S7" s="30"/>
      <c r="T7" s="30"/>
    </row>
    <row r="8" spans="1:20" ht="27">
      <c r="A8" s="8" t="s">
        <v>3</v>
      </c>
      <c r="B8" s="8">
        <v>1</v>
      </c>
      <c r="C8" s="8">
        <v>2</v>
      </c>
      <c r="D8" s="8">
        <v>3</v>
      </c>
      <c r="E8" s="8" t="s">
        <v>5</v>
      </c>
      <c r="F8" s="7"/>
      <c r="G8" s="8" t="s">
        <v>3</v>
      </c>
      <c r="H8" s="7">
        <v>1</v>
      </c>
      <c r="I8" s="7">
        <v>2</v>
      </c>
      <c r="J8" s="7">
        <v>3</v>
      </c>
      <c r="K8" s="8" t="s">
        <v>6</v>
      </c>
      <c r="L8" s="7"/>
      <c r="M8" s="8" t="s">
        <v>3</v>
      </c>
      <c r="N8" s="7">
        <v>1</v>
      </c>
      <c r="O8" s="7">
        <v>2</v>
      </c>
      <c r="P8" s="7">
        <v>3</v>
      </c>
      <c r="Q8" s="9" t="s">
        <v>7</v>
      </c>
      <c r="R8" s="9" t="s">
        <v>1</v>
      </c>
    </row>
    <row r="9" spans="1:20" ht="27">
      <c r="A9" s="8" t="s">
        <v>0</v>
      </c>
      <c r="B9" s="8">
        <v>7.8E-2</v>
      </c>
      <c r="C9" s="8">
        <v>7.9000000000000001E-2</v>
      </c>
      <c r="D9" s="8">
        <v>7.4999999999999997E-2</v>
      </c>
      <c r="E9" s="10">
        <f>AVERAGE(B9:D9)</f>
        <v>7.7333333333333323E-2</v>
      </c>
      <c r="F9" s="7"/>
      <c r="G9" s="8" t="s">
        <v>0</v>
      </c>
      <c r="H9" s="11">
        <f t="shared" ref="H9:J13" si="0">B9-$E$9</f>
        <v>6.6666666666667651E-4</v>
      </c>
      <c r="I9" s="11">
        <f t="shared" si="0"/>
        <v>1.6666666666666774E-3</v>
      </c>
      <c r="J9" s="11">
        <f t="shared" si="0"/>
        <v>-2.3333333333333262E-3</v>
      </c>
      <c r="K9" s="12">
        <f>AVERAGE(H9:J9)</f>
        <v>9.2518585385429707E-18</v>
      </c>
      <c r="L9" s="7"/>
      <c r="M9" s="8" t="s">
        <v>0</v>
      </c>
      <c r="N9" s="13">
        <v>4.2000000000000003E-2</v>
      </c>
      <c r="O9" s="13">
        <v>0.105</v>
      </c>
      <c r="P9" s="13">
        <v>-0.14699999999999999</v>
      </c>
      <c r="Q9" s="14">
        <f>AVERAGE(N9:P9)</f>
        <v>0</v>
      </c>
      <c r="R9" s="14">
        <f>_xlfn.STDEV.S(N9:P9)</f>
        <v>0.13114495796636635</v>
      </c>
    </row>
    <row r="10" spans="1:20" ht="27">
      <c r="A10" s="8" t="s">
        <v>20</v>
      </c>
      <c r="B10" s="10">
        <v>1.6919999999999999</v>
      </c>
      <c r="C10" s="8">
        <v>1.5860000000000001</v>
      </c>
      <c r="D10" s="8">
        <v>1.7150000000000001</v>
      </c>
      <c r="E10" s="10">
        <f>AVERAGE(B10:D10)</f>
        <v>1.6643333333333334</v>
      </c>
      <c r="F10" s="7"/>
      <c r="G10" s="8" t="s">
        <v>20</v>
      </c>
      <c r="H10" s="11">
        <f t="shared" si="0"/>
        <v>1.6146666666666667</v>
      </c>
      <c r="I10" s="11">
        <f t="shared" si="0"/>
        <v>1.5086666666666668</v>
      </c>
      <c r="J10" s="11">
        <f t="shared" si="0"/>
        <v>1.6376666666666668</v>
      </c>
      <c r="K10" s="12">
        <f>AVERAGE(H10:J10)</f>
        <v>1.587</v>
      </c>
      <c r="L10" s="7"/>
      <c r="M10" s="8" t="s">
        <v>20</v>
      </c>
      <c r="N10" s="13">
        <v>101.74299999999999</v>
      </c>
      <c r="O10" s="13">
        <v>95.063999999999993</v>
      </c>
      <c r="P10" s="13">
        <v>103.19199999999999</v>
      </c>
      <c r="Q10" s="14">
        <f>AVERAGE(N10:P10)</f>
        <v>99.999666666666656</v>
      </c>
      <c r="R10" s="14">
        <f>_xlfn.STDEV.S(N10:P10)</f>
        <v>4.3353782226390969</v>
      </c>
    </row>
    <row r="11" spans="1:20" ht="27">
      <c r="A11" s="8" t="s">
        <v>19</v>
      </c>
      <c r="B11" s="8">
        <v>1.5940000000000001</v>
      </c>
      <c r="C11" s="8">
        <v>1.6579999999999999</v>
      </c>
      <c r="D11" s="8">
        <v>1.548</v>
      </c>
      <c r="E11" s="10">
        <f>AVERAGE(B11:D11)</f>
        <v>1.5999999999999999</v>
      </c>
      <c r="F11" s="7"/>
      <c r="G11" s="8" t="s">
        <v>19</v>
      </c>
      <c r="H11" s="11">
        <f t="shared" si="0"/>
        <v>1.5166666666666668</v>
      </c>
      <c r="I11" s="11">
        <f t="shared" si="0"/>
        <v>1.5806666666666667</v>
      </c>
      <c r="J11" s="11">
        <f t="shared" si="0"/>
        <v>1.4706666666666668</v>
      </c>
      <c r="K11" s="12">
        <f>AVERAGE(H11:J11)</f>
        <v>1.5226666666666666</v>
      </c>
      <c r="L11" s="7"/>
      <c r="M11" s="8" t="s">
        <v>19</v>
      </c>
      <c r="N11" s="13">
        <v>95.567999999999998</v>
      </c>
      <c r="O11" s="13">
        <v>99.6</v>
      </c>
      <c r="P11" s="13">
        <v>92.668999999999997</v>
      </c>
      <c r="Q11" s="14">
        <f>AVERAGE(N11:P11)</f>
        <v>95.945666666666668</v>
      </c>
      <c r="R11" s="14">
        <f>_xlfn.STDEV.S(N11:P11)</f>
        <v>3.4808999315311153</v>
      </c>
    </row>
    <row r="12" spans="1:20" ht="27">
      <c r="A12" s="8" t="s">
        <v>17</v>
      </c>
      <c r="B12" s="8">
        <v>1.3779999999999999</v>
      </c>
      <c r="C12" s="8">
        <v>1.339</v>
      </c>
      <c r="D12" s="8">
        <v>1.452</v>
      </c>
      <c r="E12" s="10">
        <f>AVERAGE(B12:D12)</f>
        <v>1.3896666666666666</v>
      </c>
      <c r="F12" s="7"/>
      <c r="G12" s="8" t="s">
        <v>17</v>
      </c>
      <c r="H12" s="11">
        <f t="shared" si="0"/>
        <v>1.3006666666666666</v>
      </c>
      <c r="I12" s="11">
        <f t="shared" si="0"/>
        <v>1.2616666666666667</v>
      </c>
      <c r="J12" s="11">
        <f t="shared" si="0"/>
        <v>1.3746666666666667</v>
      </c>
      <c r="K12" s="12">
        <f>AVERAGE(H12:J12)</f>
        <v>1.3123333333333334</v>
      </c>
      <c r="L12" s="7"/>
      <c r="M12" s="8" t="s">
        <v>17</v>
      </c>
      <c r="N12" s="13">
        <v>81.956999999999994</v>
      </c>
      <c r="O12" s="13">
        <v>79.5</v>
      </c>
      <c r="P12" s="13">
        <v>86.62</v>
      </c>
      <c r="Q12" s="14">
        <f>AVERAGE(N12:P12)</f>
        <v>82.692333333333337</v>
      </c>
      <c r="R12" s="14">
        <f>_xlfn.STDEV.S(N12:P12)</f>
        <v>3.6165088598444433</v>
      </c>
    </row>
    <row r="13" spans="1:20" ht="27">
      <c r="A13" s="8" t="s">
        <v>18</v>
      </c>
      <c r="B13" s="10">
        <v>0.86599999999999999</v>
      </c>
      <c r="C13" s="8">
        <v>0.76200000000000001</v>
      </c>
      <c r="D13" s="8">
        <v>0.70199999999999996</v>
      </c>
      <c r="E13" s="10">
        <f>AVERAGE(B13:D13)</f>
        <v>0.77666666666666673</v>
      </c>
      <c r="F13" s="7"/>
      <c r="G13" s="8" t="s">
        <v>18</v>
      </c>
      <c r="H13" s="11">
        <f t="shared" si="0"/>
        <v>0.78866666666666663</v>
      </c>
      <c r="I13" s="11">
        <f t="shared" si="0"/>
        <v>0.68466666666666665</v>
      </c>
      <c r="J13" s="11">
        <f t="shared" si="0"/>
        <v>0.62466666666666659</v>
      </c>
      <c r="K13" s="12">
        <f>AVERAGE(H13:J13)</f>
        <v>0.69933333333333325</v>
      </c>
      <c r="L13" s="7"/>
      <c r="M13" s="8" t="s">
        <v>18</v>
      </c>
      <c r="N13" s="13">
        <v>49.695</v>
      </c>
      <c r="O13" s="13">
        <v>43.142000000000003</v>
      </c>
      <c r="P13" s="13">
        <v>39.360999999999997</v>
      </c>
      <c r="Q13" s="14">
        <f>AVERAGE(N13:P13)</f>
        <v>44.066000000000003</v>
      </c>
      <c r="R13" s="14">
        <f>_xlfn.STDEV.S(N13:P13)</f>
        <v>5.2285964655918908</v>
      </c>
    </row>
    <row r="20" spans="1:20" ht="23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20" ht="23.25">
      <c r="A21" s="22"/>
      <c r="B21" s="23"/>
      <c r="C21" s="23"/>
      <c r="D21" s="23"/>
      <c r="E21" s="2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20" ht="23.25">
      <c r="A22" s="22"/>
      <c r="B22" s="23"/>
      <c r="C22" s="23"/>
      <c r="D22" s="23"/>
      <c r="E22" s="2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20" ht="35.25">
      <c r="A23" s="48" t="s">
        <v>38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20" ht="2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20" ht="27.75">
      <c r="A25" s="59" t="s">
        <v>2</v>
      </c>
      <c r="B25" s="60"/>
      <c r="C25" s="60"/>
      <c r="D25" s="60"/>
      <c r="E25" s="61"/>
      <c r="F25" s="7"/>
      <c r="G25" s="56" t="s">
        <v>4</v>
      </c>
      <c r="H25" s="57"/>
      <c r="I25" s="57"/>
      <c r="J25" s="57"/>
      <c r="K25" s="58"/>
      <c r="L25" s="7"/>
      <c r="M25" s="7"/>
      <c r="N25" s="27" t="s">
        <v>10</v>
      </c>
      <c r="O25" s="28"/>
      <c r="P25" s="28"/>
      <c r="Q25" s="28"/>
      <c r="R25" s="29"/>
      <c r="S25" s="30"/>
      <c r="T25" s="30"/>
    </row>
    <row r="26" spans="1:20" ht="27">
      <c r="A26" s="8" t="s">
        <v>3</v>
      </c>
      <c r="B26" s="8">
        <v>1</v>
      </c>
      <c r="C26" s="8">
        <v>2</v>
      </c>
      <c r="D26" s="8">
        <v>3</v>
      </c>
      <c r="E26" s="8" t="s">
        <v>5</v>
      </c>
      <c r="F26" s="7"/>
      <c r="G26" s="8" t="s">
        <v>3</v>
      </c>
      <c r="H26" s="7">
        <v>1</v>
      </c>
      <c r="I26" s="7">
        <v>2</v>
      </c>
      <c r="J26" s="7">
        <v>3</v>
      </c>
      <c r="K26" s="8" t="s">
        <v>6</v>
      </c>
      <c r="L26" s="7"/>
      <c r="M26" s="8" t="s">
        <v>3</v>
      </c>
      <c r="N26" s="7">
        <v>1</v>
      </c>
      <c r="O26" s="7">
        <v>2</v>
      </c>
      <c r="P26" s="7">
        <v>3</v>
      </c>
      <c r="Q26" s="9" t="s">
        <v>7</v>
      </c>
      <c r="R26" s="9" t="s">
        <v>1</v>
      </c>
    </row>
    <row r="27" spans="1:20" ht="27">
      <c r="A27" s="8" t="s">
        <v>0</v>
      </c>
      <c r="B27" s="8">
        <v>0.14799999999999999</v>
      </c>
      <c r="C27" s="8">
        <v>0.14699999999999999</v>
      </c>
      <c r="D27" s="8">
        <v>0.14799999999999999</v>
      </c>
      <c r="E27" s="10">
        <f>AVERAGE(B27:D27)</f>
        <v>0.14766666666666664</v>
      </c>
      <c r="F27" s="7"/>
      <c r="G27" s="8" t="s">
        <v>0</v>
      </c>
      <c r="H27" s="11">
        <f t="shared" ref="H27:J31" si="1">B27-$E$27</f>
        <v>3.3333333333335213E-4</v>
      </c>
      <c r="I27" s="11">
        <f t="shared" si="1"/>
        <v>-6.6666666666664876E-4</v>
      </c>
      <c r="J27" s="11">
        <f t="shared" si="1"/>
        <v>3.3333333333335213E-4</v>
      </c>
      <c r="K27" s="12">
        <f>AVERAGE(H27:J27)</f>
        <v>1.8503717077085941E-17</v>
      </c>
      <c r="L27" s="7"/>
      <c r="M27" s="8" t="s">
        <v>0</v>
      </c>
      <c r="N27" s="13">
        <v>1.9E-2</v>
      </c>
      <c r="O27" s="13">
        <v>-3.9E-2</v>
      </c>
      <c r="P27" s="13">
        <v>1.9E-2</v>
      </c>
      <c r="Q27" s="14">
        <f>AVERAGE(N27:P27)</f>
        <v>-3.3333333333333365E-4</v>
      </c>
      <c r="R27" s="14">
        <f>_xlfn.STDEV.S(N27:P27)</f>
        <v>3.3486315612998294E-2</v>
      </c>
    </row>
    <row r="28" spans="1:20" ht="27">
      <c r="A28" s="8" t="s">
        <v>20</v>
      </c>
      <c r="B28" s="10">
        <v>1.853</v>
      </c>
      <c r="C28" s="8">
        <v>1.7529999999999999</v>
      </c>
      <c r="D28" s="8">
        <v>1.9330000000000001</v>
      </c>
      <c r="E28" s="10">
        <f>AVERAGE(B28:D28)</f>
        <v>1.8463333333333332</v>
      </c>
      <c r="F28" s="7"/>
      <c r="G28" s="8" t="s">
        <v>20</v>
      </c>
      <c r="H28" s="11">
        <f t="shared" si="1"/>
        <v>1.7053333333333334</v>
      </c>
      <c r="I28" s="11">
        <f t="shared" si="1"/>
        <v>1.6053333333333333</v>
      </c>
      <c r="J28" s="11">
        <f t="shared" si="1"/>
        <v>1.7853333333333334</v>
      </c>
      <c r="K28" s="12">
        <f>AVERAGE(H28:J28)</f>
        <v>1.6986666666666668</v>
      </c>
      <c r="L28" s="7"/>
      <c r="M28" s="8" t="s">
        <v>20</v>
      </c>
      <c r="N28" s="13">
        <v>100.392</v>
      </c>
      <c r="O28" s="13">
        <v>94.504999999999995</v>
      </c>
      <c r="P28" s="13">
        <v>105.102</v>
      </c>
      <c r="Q28" s="14">
        <f>AVERAGE(N28:P28)</f>
        <v>99.99966666666667</v>
      </c>
      <c r="R28" s="14">
        <f>_xlfn.STDEV.S(N28:P28)</f>
        <v>5.3093828580479459</v>
      </c>
    </row>
    <row r="29" spans="1:20" ht="27">
      <c r="A29" s="8" t="s">
        <v>32</v>
      </c>
      <c r="B29" s="8">
        <v>1.1930000000000001</v>
      </c>
      <c r="C29" s="8">
        <v>1.254</v>
      </c>
      <c r="D29" s="8">
        <v>1.173</v>
      </c>
      <c r="E29" s="10">
        <f>AVERAGE(B29:D29)</f>
        <v>1.2066666666666668</v>
      </c>
      <c r="F29" s="7"/>
      <c r="G29" s="8" t="s">
        <v>32</v>
      </c>
      <c r="H29" s="11">
        <f t="shared" si="1"/>
        <v>1.0453333333333334</v>
      </c>
      <c r="I29" s="11">
        <f t="shared" si="1"/>
        <v>1.1063333333333334</v>
      </c>
      <c r="J29" s="11">
        <f t="shared" si="1"/>
        <v>1.0253333333333334</v>
      </c>
      <c r="K29" s="12">
        <f>AVERAGE(H29:J29)</f>
        <v>1.0590000000000002</v>
      </c>
      <c r="L29" s="7"/>
      <c r="M29" s="8" t="s">
        <v>32</v>
      </c>
      <c r="N29" s="13">
        <v>61.537999999999997</v>
      </c>
      <c r="O29" s="13">
        <v>65.129000000000005</v>
      </c>
      <c r="P29" s="13">
        <v>60.360999999999997</v>
      </c>
      <c r="Q29" s="14">
        <f>AVERAGE(N29:P29)</f>
        <v>62.342666666666666</v>
      </c>
      <c r="R29" s="14">
        <f>_xlfn.STDEV.S(N29:P29)</f>
        <v>2.4837617303866639</v>
      </c>
    </row>
    <row r="30" spans="1:20" ht="27">
      <c r="A30" s="8" t="s">
        <v>33</v>
      </c>
      <c r="B30" s="8">
        <v>0.505</v>
      </c>
      <c r="C30" s="8">
        <v>0.45300000000000001</v>
      </c>
      <c r="D30" s="8">
        <v>0.59299999999999997</v>
      </c>
      <c r="E30" s="10">
        <f>AVERAGE(B30:D30)</f>
        <v>0.51700000000000002</v>
      </c>
      <c r="F30" s="7"/>
      <c r="G30" s="8" t="s">
        <v>33</v>
      </c>
      <c r="H30" s="11">
        <f t="shared" si="1"/>
        <v>0.35733333333333339</v>
      </c>
      <c r="I30" s="11">
        <f t="shared" si="1"/>
        <v>0.30533333333333335</v>
      </c>
      <c r="J30" s="11">
        <f t="shared" si="1"/>
        <v>0.44533333333333336</v>
      </c>
      <c r="K30" s="12">
        <f>AVERAGE(H30:J30)</f>
        <v>0.36933333333333335</v>
      </c>
      <c r="L30" s="7"/>
      <c r="M30" s="8" t="s">
        <v>33</v>
      </c>
      <c r="N30" s="13">
        <v>21.036000000000001</v>
      </c>
      <c r="O30" s="13">
        <v>17.974</v>
      </c>
      <c r="P30" s="13">
        <v>26.216000000000001</v>
      </c>
      <c r="Q30" s="14">
        <f>AVERAGE(N30:P30)</f>
        <v>21.742000000000001</v>
      </c>
      <c r="R30" s="14">
        <f>_xlfn.STDEV.S(N30:P30)</f>
        <v>4.1661094560753034</v>
      </c>
    </row>
    <row r="31" spans="1:20" ht="27">
      <c r="A31" s="8" t="s">
        <v>34</v>
      </c>
      <c r="B31" s="10">
        <v>0.19</v>
      </c>
      <c r="C31" s="8">
        <v>0.20499999999999999</v>
      </c>
      <c r="D31" s="8">
        <v>0.24299999999999999</v>
      </c>
      <c r="E31" s="10">
        <f>AVERAGE(B31:D31)</f>
        <v>0.21266666666666667</v>
      </c>
      <c r="F31" s="7"/>
      <c r="G31" s="8" t="s">
        <v>34</v>
      </c>
      <c r="H31" s="11">
        <f t="shared" si="1"/>
        <v>4.2333333333333362E-2</v>
      </c>
      <c r="I31" s="11">
        <f t="shared" si="1"/>
        <v>5.7333333333333347E-2</v>
      </c>
      <c r="J31" s="11">
        <f t="shared" si="1"/>
        <v>9.5333333333333353E-2</v>
      </c>
      <c r="K31" s="12">
        <f>AVERAGE(H31:J31)</f>
        <v>6.5000000000000016E-2</v>
      </c>
      <c r="L31" s="7"/>
      <c r="M31" s="8" t="s">
        <v>34</v>
      </c>
      <c r="N31" s="13">
        <v>2.492</v>
      </c>
      <c r="O31" s="13">
        <v>3.375</v>
      </c>
      <c r="P31" s="13">
        <v>5.6120000000000001</v>
      </c>
      <c r="Q31" s="14">
        <f>AVERAGE(N31:P31)</f>
        <v>3.8263333333333329</v>
      </c>
      <c r="R31" s="14">
        <f>_xlfn.STDEV.S(N31:P31)</f>
        <v>1.6082214814301337</v>
      </c>
    </row>
    <row r="32" spans="1:20" ht="23.25">
      <c r="A32" s="22"/>
      <c r="B32" s="23"/>
      <c r="C32" s="23"/>
      <c r="D32" s="23"/>
      <c r="E32" s="2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8" ht="23.25">
      <c r="A33" s="22"/>
      <c r="B33" s="23"/>
      <c r="C33" s="23"/>
      <c r="D33" s="23"/>
      <c r="E33" s="2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8" ht="22.5" customHeight="1">
      <c r="A34" s="54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22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22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23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27.75">
      <c r="A38" s="6" t="s">
        <v>35</v>
      </c>
      <c r="B38" s="21"/>
      <c r="C38" s="21"/>
      <c r="D38" s="21"/>
      <c r="E38" s="21"/>
      <c r="F38" s="21"/>
      <c r="G38" s="1"/>
      <c r="H38" s="1"/>
      <c r="I38" s="21"/>
      <c r="J38" s="21"/>
      <c r="K38" s="21"/>
      <c r="L38" s="21"/>
      <c r="M38" s="21"/>
      <c r="N38" s="21"/>
      <c r="O38" s="21"/>
    </row>
    <row r="39" spans="1:18" ht="23.25">
      <c r="A39" s="18" t="s">
        <v>24</v>
      </c>
      <c r="B39" s="24"/>
      <c r="C39" s="23"/>
      <c r="D39" s="23"/>
      <c r="E39" s="23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2"/>
    </row>
    <row r="40" spans="1:18" ht="23.25">
      <c r="A40" s="18" t="s">
        <v>22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2"/>
    </row>
    <row r="41" spans="1:18" ht="43.5" customHeight="1">
      <c r="A41" s="25" t="s">
        <v>23</v>
      </c>
      <c r="B41" s="23"/>
      <c r="C41" s="23"/>
      <c r="D41" s="23"/>
      <c r="E41" s="26"/>
      <c r="F41" s="26"/>
      <c r="G41" s="26"/>
      <c r="H41" s="23"/>
      <c r="I41" s="23"/>
      <c r="J41" s="23"/>
      <c r="K41" s="23"/>
      <c r="L41" s="23"/>
      <c r="M41" s="23"/>
      <c r="N41" s="23"/>
      <c r="O41" s="23"/>
      <c r="P41" s="22"/>
    </row>
    <row r="42" spans="1:18" ht="23.25">
      <c r="A42" s="25" t="s">
        <v>25</v>
      </c>
      <c r="B42" s="23"/>
      <c r="C42" s="23"/>
      <c r="D42" s="23"/>
      <c r="E42" s="26"/>
      <c r="F42" s="26"/>
      <c r="G42" s="26"/>
      <c r="H42" s="23"/>
      <c r="I42" s="23"/>
      <c r="J42" s="23"/>
      <c r="K42" s="23"/>
      <c r="L42" s="23"/>
      <c r="M42" s="23"/>
      <c r="N42" s="23"/>
      <c r="O42" s="23"/>
      <c r="P42" s="22"/>
    </row>
    <row r="43" spans="1:18" ht="23.25">
      <c r="A43" s="18" t="s">
        <v>26</v>
      </c>
      <c r="B43" s="23"/>
      <c r="C43" s="23"/>
      <c r="D43" s="23"/>
      <c r="E43" s="26"/>
      <c r="F43" s="26"/>
      <c r="G43" s="26"/>
      <c r="H43" s="23"/>
      <c r="I43" s="23"/>
      <c r="J43" s="23"/>
      <c r="K43" s="23"/>
      <c r="L43" s="23"/>
      <c r="M43" s="23"/>
      <c r="N43" s="23"/>
      <c r="O43" s="23"/>
      <c r="P43" s="22"/>
    </row>
    <row r="44" spans="1:18" ht="23.25">
      <c r="A44" s="24"/>
      <c r="B44" s="23"/>
      <c r="C44" s="23"/>
      <c r="D44" s="23"/>
      <c r="E44" s="26"/>
      <c r="F44" s="26"/>
      <c r="G44" s="26"/>
      <c r="H44" s="23"/>
      <c r="I44" s="23"/>
      <c r="J44" s="23"/>
      <c r="K44" s="23"/>
      <c r="L44" s="23"/>
      <c r="M44" s="23"/>
      <c r="N44" s="23"/>
      <c r="O44" s="23"/>
      <c r="P44" s="22"/>
    </row>
    <row r="45" spans="1:18" ht="23.25">
      <c r="A45" s="24"/>
      <c r="B45" s="23"/>
      <c r="C45" s="23"/>
      <c r="D45" s="23"/>
      <c r="E45" s="26"/>
      <c r="F45" s="26"/>
      <c r="G45" s="26"/>
      <c r="H45" s="23"/>
      <c r="I45" s="23"/>
      <c r="J45" s="23"/>
      <c r="K45" s="23"/>
      <c r="L45" s="23"/>
      <c r="M45" s="23"/>
      <c r="N45" s="23"/>
      <c r="O45" s="23"/>
      <c r="P45" s="22"/>
    </row>
    <row r="46" spans="1:18" ht="23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2"/>
    </row>
    <row r="47" spans="1:18" ht="23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2"/>
    </row>
    <row r="48" spans="1:18" ht="23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2"/>
    </row>
    <row r="49" spans="1:16" ht="23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2"/>
    </row>
    <row r="50" spans="1:16" ht="23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2"/>
    </row>
    <row r="51" spans="1:16" ht="23.25">
      <c r="A51" s="23"/>
      <c r="B51" s="23"/>
      <c r="C51" s="23"/>
      <c r="D51" s="23"/>
      <c r="E51" s="23"/>
      <c r="F51" s="23"/>
      <c r="G51" s="23"/>
      <c r="H51" s="23"/>
      <c r="I51" s="2"/>
      <c r="J51" s="2"/>
      <c r="K51" s="23"/>
      <c r="L51" s="23"/>
      <c r="M51" s="23"/>
      <c r="N51" s="23"/>
      <c r="O51" s="23"/>
      <c r="P51" s="22"/>
    </row>
    <row r="52" spans="1:16" ht="23.25">
      <c r="A52" s="23"/>
      <c r="B52" s="23"/>
      <c r="C52" s="23"/>
      <c r="D52" s="23"/>
      <c r="E52" s="23"/>
      <c r="F52" s="23"/>
      <c r="G52" s="23"/>
      <c r="H52" s="23"/>
      <c r="I52" s="2"/>
      <c r="J52" s="2"/>
      <c r="K52" s="23"/>
      <c r="L52" s="23"/>
      <c r="M52" s="23"/>
      <c r="N52" s="23"/>
      <c r="O52" s="23"/>
      <c r="P52" s="22"/>
    </row>
    <row r="53" spans="1:16" ht="23.25">
      <c r="A53" s="23"/>
      <c r="B53" s="23"/>
      <c r="C53" s="23"/>
      <c r="D53" s="23"/>
      <c r="E53" s="23"/>
      <c r="F53" s="23"/>
      <c r="G53" s="23"/>
      <c r="H53" s="23"/>
      <c r="I53" s="2"/>
      <c r="J53" s="2"/>
      <c r="K53" s="23"/>
      <c r="L53" s="23"/>
      <c r="M53" s="23"/>
      <c r="N53" s="23"/>
      <c r="O53" s="23"/>
      <c r="P53" s="22"/>
    </row>
    <row r="54" spans="1:16" ht="23.25">
      <c r="A54" s="23"/>
      <c r="B54" s="23"/>
      <c r="C54" s="23"/>
      <c r="D54" s="23"/>
      <c r="E54" s="23"/>
      <c r="F54" s="23"/>
      <c r="G54" s="23"/>
      <c r="H54" s="23"/>
      <c r="I54" s="2"/>
      <c r="J54" s="2"/>
      <c r="K54" s="23"/>
      <c r="L54" s="23"/>
      <c r="M54" s="23"/>
      <c r="N54" s="23"/>
      <c r="O54" s="23"/>
      <c r="P54" s="22"/>
    </row>
    <row r="55" spans="1:16" ht="23.25">
      <c r="A55" s="23"/>
      <c r="B55" s="23"/>
      <c r="C55" s="23"/>
      <c r="D55" s="23"/>
      <c r="E55" s="23"/>
      <c r="F55" s="23"/>
      <c r="G55" s="23"/>
      <c r="H55" s="23"/>
      <c r="I55" s="2"/>
      <c r="J55" s="2"/>
      <c r="K55" s="23"/>
      <c r="L55" s="23"/>
      <c r="M55" s="23"/>
      <c r="N55" s="23"/>
      <c r="O55" s="23"/>
      <c r="P55" s="22"/>
    </row>
    <row r="56" spans="1:16" ht="23.25">
      <c r="A56" s="21"/>
      <c r="B56" s="21"/>
      <c r="C56" s="21"/>
      <c r="D56" s="21"/>
      <c r="E56" s="21"/>
      <c r="F56" s="21"/>
      <c r="G56" s="21"/>
      <c r="H56" s="21"/>
      <c r="I56" s="1"/>
      <c r="J56" s="1"/>
      <c r="K56" s="21"/>
      <c r="L56" s="21"/>
      <c r="M56" s="21"/>
      <c r="N56" s="21"/>
      <c r="O56" s="21"/>
    </row>
    <row r="57" spans="1:16" ht="23.25">
      <c r="A57" s="21"/>
      <c r="B57" s="21"/>
      <c r="C57" s="21"/>
      <c r="D57" s="21"/>
      <c r="E57" s="21"/>
      <c r="F57" s="21"/>
      <c r="G57" s="21"/>
      <c r="H57" s="21"/>
      <c r="I57" s="1"/>
      <c r="J57" s="1"/>
      <c r="K57" s="21"/>
      <c r="L57" s="21"/>
      <c r="M57" s="21"/>
      <c r="N57" s="21"/>
      <c r="O57" s="21"/>
    </row>
    <row r="58" spans="1:16" ht="23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6" ht="23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6" ht="23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</sheetData>
  <mergeCells count="7">
    <mergeCell ref="A34:R37"/>
    <mergeCell ref="G25:K25"/>
    <mergeCell ref="A25:E25"/>
    <mergeCell ref="A23:R23"/>
    <mergeCell ref="A5:R5"/>
    <mergeCell ref="A7:E7"/>
    <mergeCell ref="G7:K7"/>
  </mergeCells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11"/>
  <sheetViews>
    <sheetView tabSelected="1" topLeftCell="A127" zoomScale="70" zoomScaleNormal="70" workbookViewId="0">
      <selection activeCell="F105" sqref="F105"/>
    </sheetView>
  </sheetViews>
  <sheetFormatPr baseColWidth="10" defaultColWidth="8.88671875" defaultRowHeight="14.25"/>
  <cols>
    <col min="1" max="1" width="33" style="3" customWidth="1"/>
    <col min="2" max="6" width="20.77734375" style="3" customWidth="1"/>
    <col min="7" max="7" width="33.109375" style="3" customWidth="1"/>
    <col min="8" max="12" width="20.77734375" style="3" customWidth="1"/>
    <col min="13" max="13" width="8.88671875" style="3" customWidth="1"/>
    <col min="14" max="14" width="12.88671875" style="3" bestFit="1" customWidth="1"/>
    <col min="15" max="15" width="11.21875" style="3" bestFit="1" customWidth="1"/>
    <col min="16" max="16" width="12.88671875" style="3" bestFit="1" customWidth="1"/>
    <col min="17" max="17" width="18.6640625" style="3" bestFit="1" customWidth="1"/>
    <col min="18" max="18" width="9.5546875" style="3" bestFit="1" customWidth="1"/>
    <col min="19" max="16384" width="8.88671875" style="3"/>
  </cols>
  <sheetData>
    <row r="3" spans="1:27" ht="35.2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31"/>
      <c r="N3" s="31"/>
      <c r="O3" s="31"/>
      <c r="P3" s="31"/>
      <c r="Q3" s="31"/>
      <c r="R3" s="31"/>
      <c r="S3" s="32"/>
      <c r="T3" s="32"/>
      <c r="U3" s="32"/>
      <c r="V3" s="32"/>
      <c r="W3" s="32"/>
      <c r="X3" s="32"/>
      <c r="Y3" s="32"/>
      <c r="Z3" s="32"/>
      <c r="AA3" s="32"/>
    </row>
    <row r="4" spans="1:27" ht="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3"/>
      <c r="N4" s="33"/>
      <c r="O4" s="33"/>
      <c r="P4" s="33"/>
      <c r="Q4" s="33"/>
      <c r="R4" s="34"/>
      <c r="S4" s="32"/>
      <c r="T4" s="32"/>
      <c r="U4" s="32"/>
      <c r="V4" s="32"/>
      <c r="W4" s="32"/>
      <c r="X4" s="32"/>
      <c r="Y4" s="32"/>
      <c r="Z4" s="32"/>
      <c r="AA4" s="32"/>
    </row>
    <row r="5" spans="1:27" ht="27.75">
      <c r="A5" s="51" t="s">
        <v>8</v>
      </c>
      <c r="B5" s="51"/>
      <c r="C5" s="51"/>
      <c r="D5" s="51"/>
      <c r="E5" s="51"/>
      <c r="F5" s="7"/>
      <c r="G5" s="56" t="s">
        <v>9</v>
      </c>
      <c r="H5" s="57"/>
      <c r="I5" s="57"/>
      <c r="J5" s="57"/>
      <c r="K5" s="57"/>
      <c r="L5" s="58"/>
      <c r="M5" s="33"/>
      <c r="N5" s="64"/>
      <c r="O5" s="64"/>
      <c r="P5" s="64"/>
      <c r="Q5" s="64"/>
      <c r="R5" s="64"/>
      <c r="S5" s="32"/>
      <c r="T5" s="32"/>
      <c r="U5" s="32"/>
      <c r="V5" s="32"/>
      <c r="W5" s="32"/>
      <c r="X5" s="32"/>
      <c r="Y5" s="32"/>
      <c r="Z5" s="32"/>
      <c r="AA5" s="32"/>
    </row>
    <row r="6" spans="1:27" ht="27">
      <c r="A6" s="35" t="s">
        <v>3</v>
      </c>
      <c r="B6" s="35">
        <v>1</v>
      </c>
      <c r="C6" s="35">
        <v>2</v>
      </c>
      <c r="D6" s="35">
        <v>3</v>
      </c>
      <c r="E6" s="35" t="s">
        <v>5</v>
      </c>
      <c r="F6" s="36"/>
      <c r="G6" s="35" t="s">
        <v>3</v>
      </c>
      <c r="H6" s="36">
        <v>1</v>
      </c>
      <c r="I6" s="36">
        <v>2</v>
      </c>
      <c r="J6" s="36">
        <v>3</v>
      </c>
      <c r="K6" s="37" t="s">
        <v>6</v>
      </c>
      <c r="L6" s="37" t="s">
        <v>1</v>
      </c>
      <c r="M6" s="33"/>
      <c r="N6" s="33"/>
      <c r="O6" s="33"/>
      <c r="P6" s="33"/>
      <c r="Q6" s="33"/>
      <c r="R6" s="33"/>
      <c r="S6" s="32"/>
      <c r="T6" s="32"/>
      <c r="U6" s="32"/>
      <c r="V6" s="32"/>
      <c r="W6" s="32"/>
      <c r="X6" s="32"/>
      <c r="Y6" s="32"/>
      <c r="Z6" s="32"/>
      <c r="AA6" s="32"/>
    </row>
    <row r="7" spans="1:27" ht="27">
      <c r="A7" s="35" t="s">
        <v>0</v>
      </c>
      <c r="B7" s="35">
        <v>7.085</v>
      </c>
      <c r="C7" s="35">
        <v>7.3339999999999996</v>
      </c>
      <c r="D7" s="35">
        <v>7.3280000000000003</v>
      </c>
      <c r="E7" s="38">
        <f>AVERAGE(B7:D7)</f>
        <v>7.2489999999999997</v>
      </c>
      <c r="F7" s="36"/>
      <c r="G7" s="35" t="s">
        <v>0</v>
      </c>
      <c r="H7" s="39">
        <f t="shared" ref="H7:J11" si="0">B7/$E$8*100</f>
        <v>4.6505979809118712</v>
      </c>
      <c r="I7" s="39">
        <f t="shared" si="0"/>
        <v>4.8140417208197128</v>
      </c>
      <c r="J7" s="39">
        <f t="shared" si="0"/>
        <v>4.8101033174484398</v>
      </c>
      <c r="K7" s="40">
        <f>AVERAGE(H7:J7)</f>
        <v>4.7582476730600085</v>
      </c>
      <c r="L7" s="40">
        <f>_xlfn.STDEV.S(H7:J7)</f>
        <v>9.3248163091667266E-2</v>
      </c>
      <c r="M7" s="33"/>
      <c r="N7" s="41"/>
      <c r="O7" s="41"/>
      <c r="P7" s="41"/>
      <c r="Q7" s="41"/>
      <c r="R7" s="41"/>
      <c r="S7" s="32"/>
      <c r="T7" s="32"/>
      <c r="U7" s="32"/>
      <c r="V7" s="32"/>
      <c r="W7" s="32"/>
      <c r="X7" s="32"/>
      <c r="Y7" s="32"/>
      <c r="Z7" s="32"/>
      <c r="AA7" s="32"/>
    </row>
    <row r="8" spans="1:27" ht="27">
      <c r="A8" s="35" t="s">
        <v>20</v>
      </c>
      <c r="B8" s="38">
        <v>151.88900000000001</v>
      </c>
      <c r="C8" s="35">
        <v>152.875</v>
      </c>
      <c r="D8" s="35">
        <v>152.274</v>
      </c>
      <c r="E8" s="38">
        <f>AVERAGE(B8:D8)</f>
        <v>152.346</v>
      </c>
      <c r="F8" s="36"/>
      <c r="G8" s="35" t="s">
        <v>20</v>
      </c>
      <c r="H8" s="39">
        <f t="shared" si="0"/>
        <v>99.700024943221351</v>
      </c>
      <c r="I8" s="39">
        <f t="shared" si="0"/>
        <v>100.34723589723393</v>
      </c>
      <c r="J8" s="39">
        <f t="shared" si="0"/>
        <v>99.95273915954472</v>
      </c>
      <c r="K8" s="40">
        <f>AVERAGE(H8:J8)</f>
        <v>100</v>
      </c>
      <c r="L8" s="40">
        <f>_xlfn.STDEV.S(H8:J8)</f>
        <v>0.3261835296713686</v>
      </c>
      <c r="M8" s="33"/>
      <c r="N8" s="41"/>
      <c r="O8" s="41"/>
      <c r="P8" s="41"/>
      <c r="Q8" s="41"/>
      <c r="R8" s="41"/>
      <c r="S8" s="32"/>
      <c r="T8" s="32"/>
      <c r="U8" s="32"/>
      <c r="V8" s="32"/>
      <c r="W8" s="32"/>
      <c r="X8" s="32"/>
      <c r="Y8" s="32"/>
      <c r="Z8" s="32"/>
      <c r="AA8" s="32"/>
    </row>
    <row r="9" spans="1:27" ht="27">
      <c r="A9" s="35" t="s">
        <v>32</v>
      </c>
      <c r="B9" s="35">
        <v>129.11099999999999</v>
      </c>
      <c r="C9" s="35">
        <v>129.69399999999999</v>
      </c>
      <c r="D9" s="35">
        <v>129.01900000000001</v>
      </c>
      <c r="E9" s="38">
        <f>AVERAGE(B9:D9)</f>
        <v>129.27466666666666</v>
      </c>
      <c r="F9" s="36"/>
      <c r="G9" s="35" t="s">
        <v>32</v>
      </c>
      <c r="H9" s="39">
        <f t="shared" si="0"/>
        <v>84.748532944744198</v>
      </c>
      <c r="I9" s="39">
        <f t="shared" si="0"/>
        <v>85.131214472319584</v>
      </c>
      <c r="J9" s="39">
        <f t="shared" si="0"/>
        <v>84.688144093051349</v>
      </c>
      <c r="K9" s="40">
        <f>AVERAGE(H9:J9)</f>
        <v>84.855963836705044</v>
      </c>
      <c r="L9" s="40">
        <f>_xlfn.STDEV.S(H9:J9)</f>
        <v>0.24027877071612377</v>
      </c>
      <c r="M9" s="33"/>
      <c r="N9" s="41"/>
      <c r="O9" s="41"/>
      <c r="P9" s="41"/>
      <c r="Q9" s="41"/>
      <c r="R9" s="41"/>
      <c r="S9" s="32"/>
      <c r="T9" s="32"/>
      <c r="U9" s="32"/>
      <c r="V9" s="32"/>
      <c r="W9" s="32"/>
      <c r="X9" s="32"/>
      <c r="Y9" s="32"/>
      <c r="Z9" s="32"/>
      <c r="AA9" s="32"/>
    </row>
    <row r="10" spans="1:27" ht="27">
      <c r="A10" s="35" t="s">
        <v>33</v>
      </c>
      <c r="B10" s="35">
        <v>48.32</v>
      </c>
      <c r="C10" s="35">
        <v>54.478999999999999</v>
      </c>
      <c r="D10" s="35">
        <v>48.234000000000002</v>
      </c>
      <c r="E10" s="38">
        <f>AVERAGE(B10:D10)</f>
        <v>50.344333333333338</v>
      </c>
      <c r="F10" s="36"/>
      <c r="G10" s="35" t="s">
        <v>33</v>
      </c>
      <c r="H10" s="39">
        <f t="shared" si="0"/>
        <v>31.717275149987529</v>
      </c>
      <c r="I10" s="39">
        <f t="shared" si="0"/>
        <v>35.760046210599555</v>
      </c>
      <c r="J10" s="39">
        <f t="shared" si="0"/>
        <v>31.660824701665945</v>
      </c>
      <c r="K10" s="40">
        <f>AVERAGE(H10:J10)</f>
        <v>33.046048687417674</v>
      </c>
      <c r="L10" s="40">
        <f>_xlfn.STDEV.S(H10:J10)</f>
        <v>2.3505602694159866</v>
      </c>
      <c r="M10" s="33"/>
      <c r="N10" s="41"/>
      <c r="O10" s="41"/>
      <c r="P10" s="41"/>
      <c r="Q10" s="41"/>
      <c r="R10" s="41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27">
      <c r="A11" s="35" t="s">
        <v>34</v>
      </c>
      <c r="B11" s="38">
        <v>8.0459999999999994</v>
      </c>
      <c r="C11" s="35">
        <v>8.0269999999999992</v>
      </c>
      <c r="D11" s="35">
        <v>8.0850000000000009</v>
      </c>
      <c r="E11" s="38">
        <f>AVERAGE(B11:D11)</f>
        <v>8.0526666666666671</v>
      </c>
      <c r="F11" s="36"/>
      <c r="G11" s="35" t="s">
        <v>34</v>
      </c>
      <c r="H11" s="39">
        <f t="shared" si="0"/>
        <v>5.2813989208774759</v>
      </c>
      <c r="I11" s="39">
        <f t="shared" si="0"/>
        <v>5.2689273102017768</v>
      </c>
      <c r="J11" s="39">
        <f t="shared" si="0"/>
        <v>5.3069985427907529</v>
      </c>
      <c r="K11" s="40">
        <f>AVERAGE(H11:J11)</f>
        <v>5.2857749246233352</v>
      </c>
      <c r="L11" s="40">
        <f>_xlfn.STDEV.S(H11:J11)</f>
        <v>1.9409192262915247E-2</v>
      </c>
      <c r="M11" s="33"/>
      <c r="N11" s="41"/>
      <c r="O11" s="41"/>
      <c r="P11" s="41"/>
      <c r="Q11" s="41"/>
      <c r="R11" s="41"/>
      <c r="S11" s="32"/>
      <c r="T11" s="32"/>
      <c r="U11" s="32"/>
      <c r="V11" s="32"/>
      <c r="W11" s="32"/>
      <c r="X11" s="32"/>
      <c r="Y11" s="32"/>
      <c r="Z11" s="32"/>
      <c r="AA11" s="32"/>
    </row>
    <row r="12" spans="1:27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2"/>
      <c r="N12" s="42"/>
      <c r="O12" s="42"/>
      <c r="P12" s="42"/>
      <c r="Q12" s="42"/>
      <c r="R12" s="42"/>
      <c r="S12" s="32"/>
      <c r="T12" s="32"/>
      <c r="U12" s="32"/>
      <c r="V12" s="32"/>
      <c r="W12" s="32"/>
      <c r="X12" s="32"/>
      <c r="Y12" s="32"/>
      <c r="Z12" s="32"/>
      <c r="AA12" s="32"/>
    </row>
    <row r="13" spans="1:27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2"/>
      <c r="N13" s="42"/>
      <c r="O13" s="42"/>
      <c r="P13" s="42"/>
      <c r="Q13" s="42"/>
      <c r="R13" s="42"/>
      <c r="S13" s="32"/>
      <c r="T13" s="32"/>
      <c r="U13" s="32"/>
      <c r="V13" s="32"/>
      <c r="W13" s="32"/>
      <c r="X13" s="32"/>
      <c r="Y13" s="32"/>
      <c r="Z13" s="32"/>
      <c r="AA13" s="32"/>
    </row>
    <row r="14" spans="1:27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42"/>
      <c r="N14" s="42"/>
      <c r="O14" s="42"/>
      <c r="P14" s="42"/>
      <c r="Q14" s="42"/>
      <c r="R14" s="42"/>
      <c r="S14" s="32"/>
      <c r="T14" s="32"/>
      <c r="U14" s="32"/>
      <c r="V14" s="32"/>
      <c r="W14" s="32"/>
      <c r="X14" s="32"/>
      <c r="Y14" s="32"/>
      <c r="Z14" s="32"/>
      <c r="AA14" s="32"/>
    </row>
    <row r="15" spans="1:27"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35.25">
      <c r="A16" s="63" t="s">
        <v>41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2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27.75">
      <c r="A18" s="51" t="s">
        <v>12</v>
      </c>
      <c r="B18" s="51"/>
      <c r="C18" s="51"/>
      <c r="D18" s="51"/>
      <c r="E18" s="51"/>
      <c r="F18" s="7"/>
      <c r="G18" s="56" t="s">
        <v>9</v>
      </c>
      <c r="H18" s="57"/>
      <c r="I18" s="57"/>
      <c r="J18" s="57"/>
      <c r="K18" s="57"/>
      <c r="L18" s="58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3.25">
      <c r="A19" s="35" t="s">
        <v>3</v>
      </c>
      <c r="B19" s="35">
        <v>1</v>
      </c>
      <c r="C19" s="35">
        <v>2</v>
      </c>
      <c r="D19" s="35">
        <v>3</v>
      </c>
      <c r="E19" s="35" t="s">
        <v>5</v>
      </c>
      <c r="F19" s="36"/>
      <c r="G19" s="35" t="s">
        <v>3</v>
      </c>
      <c r="H19" s="36">
        <v>1</v>
      </c>
      <c r="I19" s="36">
        <v>2</v>
      </c>
      <c r="J19" s="36">
        <v>3</v>
      </c>
      <c r="K19" s="37" t="s">
        <v>6</v>
      </c>
      <c r="L19" s="37" t="s">
        <v>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23.25">
      <c r="A20" s="35" t="s">
        <v>0</v>
      </c>
      <c r="B20" s="35">
        <v>18.707000000000001</v>
      </c>
      <c r="C20" s="35">
        <v>19.553999999999998</v>
      </c>
      <c r="D20" s="35">
        <v>18.486000000000001</v>
      </c>
      <c r="E20" s="38">
        <f>AVERAGE(B20:D20)</f>
        <v>18.915666666666667</v>
      </c>
      <c r="F20" s="36"/>
      <c r="G20" s="35" t="s">
        <v>0</v>
      </c>
      <c r="H20" s="39">
        <f t="shared" ref="H20:J24" si="1">B20/$E$21*100</f>
        <v>12.337241229217547</v>
      </c>
      <c r="I20" s="39">
        <f t="shared" si="1"/>
        <v>12.895836585028059</v>
      </c>
      <c r="J20" s="39">
        <f t="shared" si="1"/>
        <v>12.191492027760493</v>
      </c>
      <c r="K20" s="40">
        <f>AVERAGE(H20:J20)</f>
        <v>12.47485661400203</v>
      </c>
      <c r="L20" s="40">
        <f>_xlfn.STDEV.S(H20:J20)</f>
        <v>0.37179135201769764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23.25">
      <c r="A21" s="35" t="s">
        <v>20</v>
      </c>
      <c r="B21" s="38">
        <v>149.01900000000001</v>
      </c>
      <c r="C21" s="35">
        <v>152.85400000000001</v>
      </c>
      <c r="D21" s="35">
        <v>153.018</v>
      </c>
      <c r="E21" s="38">
        <f>AVERAGE(B21:D21)</f>
        <v>151.63033333333337</v>
      </c>
      <c r="F21" s="36"/>
      <c r="G21" s="35" t="s">
        <v>20</v>
      </c>
      <c r="H21" s="39">
        <f t="shared" si="1"/>
        <v>98.277829194246507</v>
      </c>
      <c r="I21" s="39">
        <f t="shared" si="1"/>
        <v>100.80700651364832</v>
      </c>
      <c r="J21" s="39">
        <f t="shared" si="1"/>
        <v>100.91516429210512</v>
      </c>
      <c r="K21" s="40">
        <f>AVERAGE(H21:J21)</f>
        <v>99.999999999999986</v>
      </c>
      <c r="L21" s="40">
        <f>_xlfn.STDEV.S(H21:J21)</f>
        <v>1.4924237800981175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23.25">
      <c r="A22" s="35" t="s">
        <v>32</v>
      </c>
      <c r="B22" s="35">
        <v>53.658999999999999</v>
      </c>
      <c r="C22" s="35">
        <v>52.052</v>
      </c>
      <c r="D22" s="35">
        <v>53.649000000000001</v>
      </c>
      <c r="E22" s="38">
        <f>AVERAGE(B22:D22)</f>
        <v>53.120000000000005</v>
      </c>
      <c r="F22" s="36"/>
      <c r="G22" s="35" t="s">
        <v>32</v>
      </c>
      <c r="H22" s="39">
        <f t="shared" si="1"/>
        <v>35.388038013502126</v>
      </c>
      <c r="I22" s="39">
        <f t="shared" si="1"/>
        <v>34.328223684355144</v>
      </c>
      <c r="J22" s="39">
        <f t="shared" si="1"/>
        <v>35.38144302701086</v>
      </c>
      <c r="K22" s="40">
        <f>AVERAGE(H22:J22)</f>
        <v>35.032568241622712</v>
      </c>
      <c r="L22" s="40">
        <f>_xlfn.STDEV.S(H22:J22)</f>
        <v>0.60998919250757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23.25">
      <c r="A23" s="35" t="s">
        <v>33</v>
      </c>
      <c r="B23" s="35">
        <v>25.338999999999999</v>
      </c>
      <c r="C23" s="35">
        <v>25.399000000000001</v>
      </c>
      <c r="D23" s="35">
        <v>24.13</v>
      </c>
      <c r="E23" s="38">
        <f>AVERAGE(B23:D23)</f>
        <v>24.956</v>
      </c>
      <c r="F23" s="36"/>
      <c r="G23" s="35" t="s">
        <v>33</v>
      </c>
      <c r="H23" s="39">
        <f t="shared" si="1"/>
        <v>16.711036270227371</v>
      </c>
      <c r="I23" s="39">
        <f t="shared" si="1"/>
        <v>16.750606189174984</v>
      </c>
      <c r="J23" s="39">
        <f t="shared" si="1"/>
        <v>15.913702403432906</v>
      </c>
      <c r="K23" s="40">
        <f>AVERAGE(H23:J23)</f>
        <v>16.458448287611755</v>
      </c>
      <c r="L23" s="40">
        <f>_xlfn.STDEV.S(H23:J23)</f>
        <v>0.47217846559190568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23.25">
      <c r="A24" s="35" t="s">
        <v>34</v>
      </c>
      <c r="B24" s="38">
        <v>32.779000000000003</v>
      </c>
      <c r="C24" s="35">
        <v>25.366</v>
      </c>
      <c r="D24" s="35">
        <v>20.344999999999999</v>
      </c>
      <c r="E24" s="38">
        <f>AVERAGE(B24:D24)</f>
        <v>26.163333333333338</v>
      </c>
      <c r="F24" s="36"/>
      <c r="G24" s="35" t="s">
        <v>34</v>
      </c>
      <c r="H24" s="39">
        <f t="shared" si="1"/>
        <v>21.617706219731758</v>
      </c>
      <c r="I24" s="39">
        <f t="shared" si="1"/>
        <v>16.728842733753797</v>
      </c>
      <c r="J24" s="39">
        <f t="shared" si="1"/>
        <v>13.417500016487462</v>
      </c>
      <c r="K24" s="40">
        <f>AVERAGE(H24:J24)</f>
        <v>17.254682989991007</v>
      </c>
      <c r="L24" s="40">
        <f>_xlfn.STDEV.S(H24:J24)</f>
        <v>4.1253153122205353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35.25">
      <c r="A29" s="63" t="s">
        <v>43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2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7.75">
      <c r="A31" s="51" t="s">
        <v>13</v>
      </c>
      <c r="B31" s="51"/>
      <c r="C31" s="51"/>
      <c r="D31" s="51"/>
      <c r="E31" s="51"/>
      <c r="F31" s="7"/>
      <c r="G31" s="56" t="s">
        <v>9</v>
      </c>
      <c r="H31" s="57"/>
      <c r="I31" s="57"/>
      <c r="J31" s="57"/>
      <c r="K31" s="57"/>
      <c r="L31" s="58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23.25">
      <c r="A32" s="35" t="s">
        <v>3</v>
      </c>
      <c r="B32" s="35">
        <v>1</v>
      </c>
      <c r="C32" s="35">
        <v>2</v>
      </c>
      <c r="D32" s="35">
        <v>3</v>
      </c>
      <c r="E32" s="35" t="s">
        <v>5</v>
      </c>
      <c r="F32" s="36"/>
      <c r="G32" s="35" t="s">
        <v>3</v>
      </c>
      <c r="H32" s="36">
        <v>1</v>
      </c>
      <c r="I32" s="36">
        <v>2</v>
      </c>
      <c r="J32" s="36">
        <v>3</v>
      </c>
      <c r="K32" s="37" t="s">
        <v>6</v>
      </c>
      <c r="L32" s="37" t="s">
        <v>1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23.25">
      <c r="A33" s="35" t="s">
        <v>0</v>
      </c>
      <c r="B33" s="35">
        <v>85.22</v>
      </c>
      <c r="C33" s="35">
        <v>85.087999999999994</v>
      </c>
      <c r="D33" s="35">
        <v>85.087999999999994</v>
      </c>
      <c r="E33" s="38">
        <f>AVERAGE(B33:D33)</f>
        <v>85.131999999999991</v>
      </c>
      <c r="F33" s="36"/>
      <c r="G33" s="35" t="s">
        <v>0</v>
      </c>
      <c r="H33" s="39">
        <f t="shared" ref="H33:J37" si="2">B33/$E$34*100</f>
        <v>77.804930749777085</v>
      </c>
      <c r="I33" s="39">
        <f t="shared" si="2"/>
        <v>77.684416189122643</v>
      </c>
      <c r="J33" s="39">
        <f t="shared" si="2"/>
        <v>77.684416189122643</v>
      </c>
      <c r="K33" s="40">
        <f>AVERAGE(H33:J33)</f>
        <v>77.724587709340781</v>
      </c>
      <c r="L33" s="40">
        <f>_xlfn.STDEV.S(H33:J33)</f>
        <v>6.9579114035111564E-2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23.25">
      <c r="A34" s="35" t="s">
        <v>20</v>
      </c>
      <c r="B34" s="38">
        <v>108.973</v>
      </c>
      <c r="C34" s="35">
        <v>110.065</v>
      </c>
      <c r="D34" s="35">
        <v>109.553</v>
      </c>
      <c r="E34" s="38">
        <f>AVERAGE(B34:D34)</f>
        <v>109.53033333333333</v>
      </c>
      <c r="F34" s="36"/>
      <c r="G34" s="35" t="s">
        <v>20</v>
      </c>
      <c r="H34" s="39">
        <f t="shared" si="2"/>
        <v>99.491160743903521</v>
      </c>
      <c r="I34" s="39">
        <f t="shared" si="2"/>
        <v>100.48814483659017</v>
      </c>
      <c r="J34" s="39">
        <f t="shared" si="2"/>
        <v>100.02069441950631</v>
      </c>
      <c r="K34" s="40">
        <f>AVERAGE(H34:J34)</f>
        <v>100</v>
      </c>
      <c r="L34" s="40">
        <f>_xlfn.STDEV.S(H34:J34)</f>
        <v>0.49881410817716532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23.25">
      <c r="A35" s="35" t="s">
        <v>32</v>
      </c>
      <c r="B35" s="35">
        <v>95.832999999999998</v>
      </c>
      <c r="C35" s="35">
        <v>95.41</v>
      </c>
      <c r="D35" s="35">
        <v>95.206999999999994</v>
      </c>
      <c r="E35" s="38">
        <f>AVERAGE(B35:D35)</f>
        <v>95.483333333333334</v>
      </c>
      <c r="F35" s="36"/>
      <c r="G35" s="35" t="s">
        <v>32</v>
      </c>
      <c r="H35" s="39">
        <f t="shared" si="2"/>
        <v>87.494484024212468</v>
      </c>
      <c r="I35" s="39">
        <f t="shared" si="2"/>
        <v>87.108289636660771</v>
      </c>
      <c r="J35" s="39">
        <f t="shared" si="2"/>
        <v>86.922952850199792</v>
      </c>
      <c r="K35" s="40">
        <f>AVERAGE(H35:J35)</f>
        <v>87.175242170357691</v>
      </c>
      <c r="L35" s="40">
        <f>_xlfn.STDEV.S(H35:J35)</f>
        <v>0.29158866926443416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23.25">
      <c r="A36" s="35" t="s">
        <v>33</v>
      </c>
      <c r="B36" s="35">
        <v>85.55</v>
      </c>
      <c r="C36" s="35">
        <v>85.55</v>
      </c>
      <c r="D36" s="35">
        <v>95.933999999999997</v>
      </c>
      <c r="E36" s="38">
        <f>AVERAGE(B36:D36)</f>
        <v>89.011333333333326</v>
      </c>
      <c r="F36" s="36"/>
      <c r="G36" s="35" t="s">
        <v>33</v>
      </c>
      <c r="H36" s="39">
        <f t="shared" si="2"/>
        <v>78.106217151413148</v>
      </c>
      <c r="I36" s="39">
        <f t="shared" si="2"/>
        <v>78.106217151413148</v>
      </c>
      <c r="J36" s="39">
        <f t="shared" si="2"/>
        <v>87.586695922895032</v>
      </c>
      <c r="K36" s="40">
        <f>AVERAGE(H36:J36)</f>
        <v>81.266376741907109</v>
      </c>
      <c r="L36" s="40">
        <f>_xlfn.STDEV.S(H36:J36)</f>
        <v>5.4735569707615985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23.25">
      <c r="A37" s="35" t="s">
        <v>34</v>
      </c>
      <c r="B37" s="38">
        <v>64.061999999999998</v>
      </c>
      <c r="C37" s="35">
        <v>63.811999999999998</v>
      </c>
      <c r="D37" s="35">
        <v>63.984999999999999</v>
      </c>
      <c r="E37" s="38">
        <f>AVERAGE(B37:D37)</f>
        <v>63.952999999999996</v>
      </c>
      <c r="F37" s="36"/>
      <c r="G37" s="35" t="s">
        <v>34</v>
      </c>
      <c r="H37" s="39">
        <f t="shared" si="2"/>
        <v>58.487907459425237</v>
      </c>
      <c r="I37" s="39">
        <f t="shared" si="2"/>
        <v>58.259660185458515</v>
      </c>
      <c r="J37" s="39">
        <f t="shared" si="2"/>
        <v>58.417607299043496</v>
      </c>
      <c r="K37" s="40">
        <f>AVERAGE(H37:J37)</f>
        <v>58.388391647975745</v>
      </c>
      <c r="L37" s="40">
        <f>_xlfn.STDEV.S(H37:J37)</f>
        <v>0.11689469713718538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35.25">
      <c r="A42" s="63" t="s">
        <v>45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2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27.75">
      <c r="A44" s="51" t="s">
        <v>14</v>
      </c>
      <c r="B44" s="51"/>
      <c r="C44" s="51"/>
      <c r="D44" s="51"/>
      <c r="E44" s="51"/>
      <c r="F44" s="7"/>
      <c r="G44" s="56" t="s">
        <v>9</v>
      </c>
      <c r="H44" s="57"/>
      <c r="I44" s="57"/>
      <c r="J44" s="57"/>
      <c r="K44" s="57"/>
      <c r="L44" s="58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23.25">
      <c r="A45" s="35" t="s">
        <v>3</v>
      </c>
      <c r="B45" s="35">
        <v>1</v>
      </c>
      <c r="C45" s="35">
        <v>2</v>
      </c>
      <c r="D45" s="35">
        <v>3</v>
      </c>
      <c r="E45" s="35" t="s">
        <v>5</v>
      </c>
      <c r="F45" s="36"/>
      <c r="G45" s="35" t="s">
        <v>3</v>
      </c>
      <c r="H45" s="36">
        <v>1</v>
      </c>
      <c r="I45" s="36">
        <v>2</v>
      </c>
      <c r="J45" s="36">
        <v>3</v>
      </c>
      <c r="K45" s="37" t="s">
        <v>6</v>
      </c>
      <c r="L45" s="37" t="s">
        <v>1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23.25">
      <c r="A46" s="35" t="s">
        <v>0</v>
      </c>
      <c r="B46" s="35">
        <v>11.048999999999999</v>
      </c>
      <c r="C46" s="35">
        <v>11.343999999999999</v>
      </c>
      <c r="D46" s="35">
        <v>10.638</v>
      </c>
      <c r="E46" s="38">
        <f>AVERAGE(B46:D46)</f>
        <v>11.010333333333334</v>
      </c>
      <c r="F46" s="36"/>
      <c r="G46" s="35" t="s">
        <v>0</v>
      </c>
      <c r="H46" s="39">
        <f t="shared" ref="H46:J50" si="3">B46/$E$47*100</f>
        <v>7.4340963223123824</v>
      </c>
      <c r="I46" s="39">
        <f t="shared" si="3"/>
        <v>7.6325811096308875</v>
      </c>
      <c r="J46" s="39">
        <f t="shared" si="3"/>
        <v>7.1575632796415167</v>
      </c>
      <c r="K46" s="40">
        <f>AVERAGE(H46:J46)</f>
        <v>7.4080802371949277</v>
      </c>
      <c r="L46" s="40">
        <f>_xlfn.STDEV.S(H46:J46)</f>
        <v>0.23857517099560388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23.25">
      <c r="A47" s="35" t="s">
        <v>20</v>
      </c>
      <c r="B47" s="38">
        <v>148.57599999999999</v>
      </c>
      <c r="C47" s="35">
        <v>148.916</v>
      </c>
      <c r="D47" s="35">
        <v>148.386</v>
      </c>
      <c r="E47" s="38">
        <f>AVERAGE(B47:D47)</f>
        <v>148.62599999999998</v>
      </c>
      <c r="F47" s="36"/>
      <c r="G47" s="35" t="s">
        <v>20</v>
      </c>
      <c r="H47" s="39">
        <f t="shared" si="3"/>
        <v>99.966358510624005</v>
      </c>
      <c r="I47" s="39">
        <f t="shared" si="3"/>
        <v>100.19512063838091</v>
      </c>
      <c r="J47" s="39">
        <f t="shared" si="3"/>
        <v>99.838520850995124</v>
      </c>
      <c r="K47" s="40">
        <f>AVERAGE(H47:J47)</f>
        <v>100.00000000000001</v>
      </c>
      <c r="L47" s="40">
        <f>_xlfn.STDEV.S(H47:J47)</f>
        <v>0.18066450798780231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23.25">
      <c r="A48" s="35" t="s">
        <v>32</v>
      </c>
      <c r="B48" s="35">
        <v>161.68199999999999</v>
      </c>
      <c r="C48" s="35">
        <v>160.68799999999999</v>
      </c>
      <c r="D48" s="35">
        <v>159.97499999999999</v>
      </c>
      <c r="E48" s="38">
        <f>AVERAGE(B48:D48)</f>
        <v>160.78166666666667</v>
      </c>
      <c r="F48" s="36"/>
      <c r="G48" s="35" t="s">
        <v>32</v>
      </c>
      <c r="H48" s="39">
        <f t="shared" si="3"/>
        <v>108.78446570586573</v>
      </c>
      <c r="I48" s="39">
        <f t="shared" si="3"/>
        <v>108.11567289707051</v>
      </c>
      <c r="J48" s="39">
        <f t="shared" si="3"/>
        <v>107.6359452585685</v>
      </c>
      <c r="K48" s="40">
        <f>AVERAGE(H48:J48)</f>
        <v>108.17869462050157</v>
      </c>
      <c r="L48" s="40">
        <f>_xlfn.STDEV.S(H48:J48)</f>
        <v>0.57684799356773686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23.25">
      <c r="A49" s="35" t="s">
        <v>33</v>
      </c>
      <c r="B49" s="35">
        <v>120.625</v>
      </c>
      <c r="C49" s="35">
        <v>119.474</v>
      </c>
      <c r="D49" s="35">
        <v>120.625</v>
      </c>
      <c r="E49" s="38">
        <f>AVERAGE(B49:D49)</f>
        <v>120.24133333333333</v>
      </c>
      <c r="F49" s="36"/>
      <c r="G49" s="35" t="s">
        <v>33</v>
      </c>
      <c r="H49" s="39">
        <f t="shared" si="3"/>
        <v>81.16009311964261</v>
      </c>
      <c r="I49" s="39">
        <f t="shared" si="3"/>
        <v>80.385666034206679</v>
      </c>
      <c r="J49" s="39">
        <f t="shared" si="3"/>
        <v>81.16009311964261</v>
      </c>
      <c r="K49" s="40">
        <f>AVERAGE(H49:J49)</f>
        <v>80.901950757830647</v>
      </c>
      <c r="L49" s="40">
        <f>_xlfn.STDEV.S(H49:J49)</f>
        <v>0.44711568624417231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23.25">
      <c r="A50" s="35" t="s">
        <v>34</v>
      </c>
      <c r="B50" s="38">
        <v>116.39</v>
      </c>
      <c r="C50" s="35">
        <v>114.952</v>
      </c>
      <c r="D50" s="35">
        <v>116.264</v>
      </c>
      <c r="E50" s="38">
        <f>AVERAGE(B50:D50)</f>
        <v>115.86866666666667</v>
      </c>
      <c r="F50" s="36"/>
      <c r="G50" s="35" t="s">
        <v>34</v>
      </c>
      <c r="H50" s="39">
        <f t="shared" si="3"/>
        <v>78.3106589694939</v>
      </c>
      <c r="I50" s="39">
        <f t="shared" si="3"/>
        <v>77.343129735039639</v>
      </c>
      <c r="J50" s="39">
        <f t="shared" si="3"/>
        <v>78.225882416266344</v>
      </c>
      <c r="K50" s="40">
        <f>AVERAGE(H50:J50)</f>
        <v>77.959890373599976</v>
      </c>
      <c r="L50" s="40">
        <f>_xlfn.STDEV.S(H50:J50)</f>
        <v>0.53580969564976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35.25">
      <c r="A55" s="63" t="s">
        <v>44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27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27.75">
      <c r="A57" s="51" t="s">
        <v>15</v>
      </c>
      <c r="B57" s="51"/>
      <c r="C57" s="51"/>
      <c r="D57" s="51"/>
      <c r="E57" s="51"/>
      <c r="F57" s="7"/>
      <c r="G57" s="56" t="s">
        <v>9</v>
      </c>
      <c r="H57" s="57"/>
      <c r="I57" s="57"/>
      <c r="J57" s="57"/>
      <c r="K57" s="57"/>
      <c r="L57" s="58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23.25">
      <c r="A58" s="35" t="s">
        <v>3</v>
      </c>
      <c r="B58" s="35">
        <v>1</v>
      </c>
      <c r="C58" s="35">
        <v>2</v>
      </c>
      <c r="D58" s="35">
        <v>3</v>
      </c>
      <c r="E58" s="35" t="s">
        <v>5</v>
      </c>
      <c r="F58" s="36"/>
      <c r="G58" s="35" t="s">
        <v>3</v>
      </c>
      <c r="H58" s="36">
        <v>1</v>
      </c>
      <c r="I58" s="36">
        <v>2</v>
      </c>
      <c r="J58" s="36">
        <v>3</v>
      </c>
      <c r="K58" s="37" t="s">
        <v>6</v>
      </c>
      <c r="L58" s="37" t="s">
        <v>1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ht="23.25">
      <c r="A59" s="35" t="s">
        <v>0</v>
      </c>
      <c r="B59" s="35">
        <v>148.745</v>
      </c>
      <c r="C59" s="35">
        <v>149.352</v>
      </c>
      <c r="D59" s="35">
        <v>148.14500000000001</v>
      </c>
      <c r="E59" s="38">
        <f>AVERAGE(B59:D59)</f>
        <v>148.74733333333333</v>
      </c>
      <c r="F59" s="36"/>
      <c r="G59" s="35" t="s">
        <v>0</v>
      </c>
      <c r="H59" s="39">
        <f t="shared" ref="H59:J63" si="4">B59/$E$60*100</f>
        <v>84.048752740505236</v>
      </c>
      <c r="I59" s="39">
        <f t="shared" si="4"/>
        <v>84.391739684022582</v>
      </c>
      <c r="J59" s="39">
        <f t="shared" si="4"/>
        <v>83.709721165364542</v>
      </c>
      <c r="K59" s="40">
        <f>AVERAGE(H59:J59)</f>
        <v>84.050071196630782</v>
      </c>
      <c r="L59" s="40">
        <f>_xlfn.STDEV.S(H59:J59)</f>
        <v>0.3410111709211931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23.25">
      <c r="A60" s="35" t="s">
        <v>20</v>
      </c>
      <c r="B60" s="38">
        <v>175.97300000000001</v>
      </c>
      <c r="C60" s="35">
        <v>177.86199999999999</v>
      </c>
      <c r="D60" s="35">
        <v>177.089</v>
      </c>
      <c r="E60" s="38">
        <f>AVERAGE(B60:D60)</f>
        <v>176.97466666666665</v>
      </c>
      <c r="F60" s="36"/>
      <c r="G60" s="35" t="s">
        <v>20</v>
      </c>
      <c r="H60" s="39">
        <f t="shared" si="4"/>
        <v>99.434005620390138</v>
      </c>
      <c r="I60" s="39">
        <f t="shared" si="4"/>
        <v>100.50139002945808</v>
      </c>
      <c r="J60" s="39">
        <f t="shared" si="4"/>
        <v>100.06460435015181</v>
      </c>
      <c r="K60" s="40">
        <f>AVERAGE(H60:J60)</f>
        <v>100</v>
      </c>
      <c r="L60" s="40">
        <f>_xlfn.STDEV.S(H60:J60)</f>
        <v>0.53661686585890289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23.25">
      <c r="A61" s="35" t="s">
        <v>32</v>
      </c>
      <c r="B61" s="35">
        <v>166.82</v>
      </c>
      <c r="C61" s="35">
        <v>167.42400000000001</v>
      </c>
      <c r="D61" s="35">
        <v>167.00700000000001</v>
      </c>
      <c r="E61" s="38">
        <f>AVERAGE(B61:D61)</f>
        <v>167.08366666666669</v>
      </c>
      <c r="F61" s="36"/>
      <c r="G61" s="35" t="s">
        <v>32</v>
      </c>
      <c r="H61" s="39">
        <f t="shared" si="4"/>
        <v>94.262078941618768</v>
      </c>
      <c r="I61" s="39">
        <f t="shared" si="4"/>
        <v>94.603370727260412</v>
      </c>
      <c r="J61" s="39">
        <f t="shared" si="4"/>
        <v>94.36774378253763</v>
      </c>
      <c r="K61" s="40">
        <f>AVERAGE(H61:J61)</f>
        <v>94.411064483805603</v>
      </c>
      <c r="L61" s="40">
        <f>_xlfn.STDEV.S(H61:J61)</f>
        <v>0.17472130123535945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23.25">
      <c r="A62" s="35" t="s">
        <v>33</v>
      </c>
      <c r="B62" s="35">
        <v>162.881</v>
      </c>
      <c r="C62" s="35">
        <v>163.142</v>
      </c>
      <c r="D62" s="35">
        <v>158.87100000000001</v>
      </c>
      <c r="E62" s="38">
        <f>AVERAGE(B62:D62)</f>
        <v>161.63133333333334</v>
      </c>
      <c r="F62" s="36"/>
      <c r="G62" s="35" t="s">
        <v>33</v>
      </c>
      <c r="H62" s="39">
        <f t="shared" si="4"/>
        <v>92.03633665082009</v>
      </c>
      <c r="I62" s="39">
        <f t="shared" si="4"/>
        <v>92.183815386006287</v>
      </c>
      <c r="J62" s="39">
        <f t="shared" si="4"/>
        <v>89.770475623629764</v>
      </c>
      <c r="K62" s="40">
        <f>AVERAGE(H62:J62)</f>
        <v>91.330209220152042</v>
      </c>
      <c r="L62" s="40">
        <f>_xlfn.STDEV.S(H62:J62)</f>
        <v>1.352780160788619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23.25">
      <c r="A63" s="35" t="s">
        <v>34</v>
      </c>
      <c r="B63" s="38">
        <v>166.773</v>
      </c>
      <c r="C63" s="35">
        <v>168.52799999999999</v>
      </c>
      <c r="D63" s="35">
        <v>168.80199999999999</v>
      </c>
      <c r="E63" s="38">
        <f>AVERAGE(B63:D63)</f>
        <v>168.03433333333331</v>
      </c>
      <c r="F63" s="36"/>
      <c r="G63" s="35" t="s">
        <v>34</v>
      </c>
      <c r="H63" s="39">
        <f t="shared" si="4"/>
        <v>94.235521468232747</v>
      </c>
      <c r="I63" s="39">
        <f t="shared" si="4"/>
        <v>95.227188825519278</v>
      </c>
      <c r="J63" s="39">
        <f t="shared" si="4"/>
        <v>95.382013244833544</v>
      </c>
      <c r="K63" s="40">
        <f>AVERAGE(H63:J63)</f>
        <v>94.948241179528523</v>
      </c>
      <c r="L63" s="40">
        <f>_xlfn.STDEV.S(H63:J63)</f>
        <v>0.62206887910917918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35.25">
      <c r="A68" s="63" t="s">
        <v>46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27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27.75">
      <c r="A70" s="51" t="s">
        <v>16</v>
      </c>
      <c r="B70" s="51"/>
      <c r="C70" s="51"/>
      <c r="D70" s="51"/>
      <c r="E70" s="51"/>
      <c r="F70" s="7"/>
      <c r="G70" s="56" t="s">
        <v>9</v>
      </c>
      <c r="H70" s="57"/>
      <c r="I70" s="57"/>
      <c r="J70" s="57"/>
      <c r="K70" s="57"/>
      <c r="L70" s="58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23.25">
      <c r="A71" s="35" t="s">
        <v>3</v>
      </c>
      <c r="B71" s="35">
        <v>1</v>
      </c>
      <c r="C71" s="35">
        <v>2</v>
      </c>
      <c r="D71" s="35">
        <v>3</v>
      </c>
      <c r="E71" s="35" t="s">
        <v>5</v>
      </c>
      <c r="F71" s="36"/>
      <c r="G71" s="35" t="s">
        <v>3</v>
      </c>
      <c r="H71" s="36">
        <v>1</v>
      </c>
      <c r="I71" s="36">
        <v>2</v>
      </c>
      <c r="J71" s="36">
        <v>3</v>
      </c>
      <c r="K71" s="37" t="s">
        <v>6</v>
      </c>
      <c r="L71" s="37" t="s">
        <v>1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23.25">
      <c r="A72" s="35" t="s">
        <v>0</v>
      </c>
      <c r="B72" s="35">
        <v>33.444000000000003</v>
      </c>
      <c r="C72" s="35">
        <v>32.86</v>
      </c>
      <c r="D72" s="35">
        <v>33.375</v>
      </c>
      <c r="E72" s="38">
        <f>AVERAGE(B72:D72)</f>
        <v>33.226333333333336</v>
      </c>
      <c r="F72" s="36"/>
      <c r="G72" s="35" t="s">
        <v>0</v>
      </c>
      <c r="H72" s="39">
        <f t="shared" ref="H72:J76" si="5">B72/$E$73*100</f>
        <v>34.011769810706731</v>
      </c>
      <c r="I72" s="39">
        <f t="shared" si="5"/>
        <v>33.417855399468458</v>
      </c>
      <c r="J72" s="39">
        <f t="shared" si="5"/>
        <v>33.941598416228238</v>
      </c>
      <c r="K72" s="40">
        <f>AVERAGE(H72:J72)</f>
        <v>33.790407875467814</v>
      </c>
      <c r="L72" s="40">
        <f>_xlfn.STDEV.S(H72:J72)</f>
        <v>0.32454201065609295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23.25">
      <c r="A73" s="35" t="s">
        <v>20</v>
      </c>
      <c r="B73" s="38">
        <v>99.281000000000006</v>
      </c>
      <c r="C73" s="35">
        <v>96.183000000000007</v>
      </c>
      <c r="D73" s="35">
        <v>99.528000000000006</v>
      </c>
      <c r="E73" s="38">
        <f>AVERAGE(B73:D73)</f>
        <v>98.330666666666673</v>
      </c>
      <c r="F73" s="36"/>
      <c r="G73" s="35" t="s">
        <v>20</v>
      </c>
      <c r="H73" s="39">
        <f t="shared" si="5"/>
        <v>100.96646688723763</v>
      </c>
      <c r="I73" s="39">
        <f t="shared" si="5"/>
        <v>97.815872972826384</v>
      </c>
      <c r="J73" s="39">
        <f t="shared" si="5"/>
        <v>101.217660139936</v>
      </c>
      <c r="K73" s="40">
        <f>AVERAGE(H73:J73)</f>
        <v>100</v>
      </c>
      <c r="L73" s="40">
        <f>_xlfn.STDEV.S(H73:J73)</f>
        <v>1.8956747257040187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23.25">
      <c r="A74" s="35" t="s">
        <v>32</v>
      </c>
      <c r="B74" s="35">
        <v>113.313</v>
      </c>
      <c r="C74" s="35">
        <v>113.035</v>
      </c>
      <c r="D74" s="35">
        <v>113.04</v>
      </c>
      <c r="E74" s="38">
        <f>AVERAGE(B74:D74)</f>
        <v>113.12933333333335</v>
      </c>
      <c r="F74" s="36"/>
      <c r="G74" s="35" t="s">
        <v>32</v>
      </c>
      <c r="H74" s="39">
        <f t="shared" si="5"/>
        <v>115.23668438466129</v>
      </c>
      <c r="I74" s="39">
        <f t="shared" si="5"/>
        <v>114.95396485328415</v>
      </c>
      <c r="J74" s="39">
        <f t="shared" si="5"/>
        <v>114.95904973694202</v>
      </c>
      <c r="K74" s="40">
        <f>AVERAGE(H74:J74)</f>
        <v>115.04989965829581</v>
      </c>
      <c r="L74" s="40">
        <f>_xlfn.STDEV.S(H74:J74)</f>
        <v>0.16178029704825275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23.25">
      <c r="A75" s="35" t="s">
        <v>33</v>
      </c>
      <c r="B75" s="35">
        <v>95.218000000000004</v>
      </c>
      <c r="C75" s="35">
        <v>95.17</v>
      </c>
      <c r="D75" s="35">
        <v>94.591999999999999</v>
      </c>
      <c r="E75" s="38">
        <f>AVERAGE(B75:D75)</f>
        <v>94.993333333333339</v>
      </c>
      <c r="F75" s="36"/>
      <c r="G75" s="35" t="s">
        <v>33</v>
      </c>
      <c r="H75" s="39">
        <f t="shared" si="5"/>
        <v>96.834490426859034</v>
      </c>
      <c r="I75" s="39">
        <f t="shared" si="5"/>
        <v>96.785675543743551</v>
      </c>
      <c r="J75" s="39">
        <f t="shared" si="5"/>
        <v>96.197862992894713</v>
      </c>
      <c r="K75" s="40">
        <f>AVERAGE(H75:J75)</f>
        <v>96.60600965449909</v>
      </c>
      <c r="L75" s="40">
        <f>_xlfn.STDEV.S(H75:J75)</f>
        <v>0.35430706489921804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23.25">
      <c r="A76" s="35" t="s">
        <v>34</v>
      </c>
      <c r="B76" s="38">
        <v>58.991</v>
      </c>
      <c r="C76" s="35">
        <v>56.709000000000003</v>
      </c>
      <c r="D76" s="35">
        <v>58.057000000000002</v>
      </c>
      <c r="E76" s="38">
        <f>AVERAGE(B76:D76)</f>
        <v>57.919000000000004</v>
      </c>
      <c r="F76" s="36"/>
      <c r="G76" s="35" t="s">
        <v>34</v>
      </c>
      <c r="H76" s="39">
        <f t="shared" si="5"/>
        <v>59.992474372186358</v>
      </c>
      <c r="I76" s="39">
        <f t="shared" si="5"/>
        <v>57.671733470738182</v>
      </c>
      <c r="J76" s="39">
        <f t="shared" si="5"/>
        <v>59.042618104897763</v>
      </c>
      <c r="K76" s="40">
        <f>AVERAGE(H76:J76)</f>
        <v>58.902275315940763</v>
      </c>
      <c r="L76" s="40">
        <f>_xlfn.STDEV.S(H76:J76)</f>
        <v>1.166718327927865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>
      <c r="K77" s="43"/>
      <c r="L77" s="43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35.25">
      <c r="A81" s="63" t="s">
        <v>47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27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27.75">
      <c r="A83" s="51" t="s">
        <v>16</v>
      </c>
      <c r="B83" s="51"/>
      <c r="C83" s="51"/>
      <c r="D83" s="51"/>
      <c r="E83" s="51"/>
      <c r="F83" s="7"/>
      <c r="G83" s="56" t="s">
        <v>9</v>
      </c>
      <c r="H83" s="57"/>
      <c r="I83" s="57"/>
      <c r="J83" s="57"/>
      <c r="K83" s="57"/>
      <c r="L83" s="58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23.25">
      <c r="A84" s="35" t="s">
        <v>3</v>
      </c>
      <c r="B84" s="35">
        <v>1</v>
      </c>
      <c r="C84" s="35">
        <v>2</v>
      </c>
      <c r="D84" s="35">
        <v>3</v>
      </c>
      <c r="E84" s="35" t="s">
        <v>5</v>
      </c>
      <c r="F84" s="36"/>
      <c r="G84" s="35" t="s">
        <v>3</v>
      </c>
      <c r="H84" s="36">
        <v>1</v>
      </c>
      <c r="I84" s="36">
        <v>2</v>
      </c>
      <c r="J84" s="36">
        <v>3</v>
      </c>
      <c r="K84" s="37" t="s">
        <v>6</v>
      </c>
      <c r="L84" s="37" t="s">
        <v>1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23.25">
      <c r="A85" s="35" t="s">
        <v>0</v>
      </c>
      <c r="B85" s="35">
        <v>11.093999999999999</v>
      </c>
      <c r="C85" s="35">
        <v>11.319000000000001</v>
      </c>
      <c r="D85" s="35">
        <v>11.256</v>
      </c>
      <c r="E85" s="38">
        <f>AVERAGE(B85:D85)</f>
        <v>11.222999999999999</v>
      </c>
      <c r="F85" s="36"/>
      <c r="G85" s="35" t="s">
        <v>0</v>
      </c>
      <c r="H85" s="39">
        <f t="shared" ref="H85:J89" si="6">B85/$E$86*100</f>
        <v>24.527245125060794</v>
      </c>
      <c r="I85" s="39">
        <f t="shared" si="6"/>
        <v>25.02468790071779</v>
      </c>
      <c r="J85" s="39">
        <f t="shared" si="6"/>
        <v>24.885403923533829</v>
      </c>
      <c r="K85" s="40">
        <f>AVERAGE(H85:J85)</f>
        <v>24.812445649770805</v>
      </c>
      <c r="L85" s="40">
        <f>_xlfn.STDEV.S(H85:J85)</f>
        <v>0.25662133786221758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23.25">
      <c r="A86" s="35" t="s">
        <v>20</v>
      </c>
      <c r="B86" s="38">
        <v>45.322000000000003</v>
      </c>
      <c r="C86" s="35">
        <v>45.082999999999998</v>
      </c>
      <c r="D86" s="35">
        <v>45.289000000000001</v>
      </c>
      <c r="E86" s="38">
        <f>AVERAGE(B86:D86)</f>
        <v>45.231333333333339</v>
      </c>
      <c r="F86" s="36"/>
      <c r="G86" s="35" t="s">
        <v>20</v>
      </c>
      <c r="H86" s="39">
        <f t="shared" si="6"/>
        <v>100.20045101478325</v>
      </c>
      <c r="I86" s="39">
        <f t="shared" si="6"/>
        <v>99.672056244196483</v>
      </c>
      <c r="J86" s="39">
        <f t="shared" si="6"/>
        <v>100.12749274102022</v>
      </c>
      <c r="K86" s="40">
        <f>AVERAGE(H86:J86)</f>
        <v>99.999999999999986</v>
      </c>
      <c r="L86" s="40">
        <f>_xlfn.STDEV.S(H86:J86)</f>
        <v>0.28634080682903212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23.25">
      <c r="A87" s="35" t="s">
        <v>32</v>
      </c>
      <c r="B87" s="35">
        <v>47.654000000000003</v>
      </c>
      <c r="C87" s="35">
        <v>47.69</v>
      </c>
      <c r="D87" s="35">
        <v>47.287999999999997</v>
      </c>
      <c r="E87" s="38">
        <f>AVERAGE(B87:D87)</f>
        <v>47.544000000000004</v>
      </c>
      <c r="F87" s="36"/>
      <c r="G87" s="35" t="s">
        <v>32</v>
      </c>
      <c r="H87" s="39">
        <f t="shared" si="6"/>
        <v>105.3561690273704</v>
      </c>
      <c r="I87" s="39">
        <f t="shared" si="6"/>
        <v>105.43575987147551</v>
      </c>
      <c r="J87" s="39">
        <f t="shared" si="6"/>
        <v>104.54699544563502</v>
      </c>
      <c r="K87" s="40">
        <f>AVERAGE(H87:J87)</f>
        <v>105.11297478149363</v>
      </c>
      <c r="L87" s="40">
        <f>_xlfn.STDEV.S(H87:J87)</f>
        <v>0.49176532216146318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23.25">
      <c r="A88" s="35" t="s">
        <v>33</v>
      </c>
      <c r="B88" s="35">
        <v>19.966000000000001</v>
      </c>
      <c r="C88" s="35">
        <v>20.081</v>
      </c>
      <c r="D88" s="35">
        <v>19.893000000000001</v>
      </c>
      <c r="E88" s="38">
        <f>AVERAGE(B88:D88)</f>
        <v>19.98</v>
      </c>
      <c r="F88" s="36"/>
      <c r="G88" s="35" t="s">
        <v>33</v>
      </c>
      <c r="H88" s="39">
        <f t="shared" si="6"/>
        <v>44.141966483411196</v>
      </c>
      <c r="I88" s="39">
        <f t="shared" si="6"/>
        <v>44.396215013191437</v>
      </c>
      <c r="J88" s="39">
        <f t="shared" si="6"/>
        <v>43.980573938420264</v>
      </c>
      <c r="K88" s="40">
        <f>AVERAGE(H88:J88)</f>
        <v>44.172918478340968</v>
      </c>
      <c r="L88" s="40">
        <f>_xlfn.STDEV.S(H88:J88)</f>
        <v>0.20954210854106001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ht="23.25">
      <c r="A89" s="35" t="s">
        <v>34</v>
      </c>
      <c r="B89" s="38">
        <v>11.214</v>
      </c>
      <c r="C89" s="35">
        <v>11.452999999999999</v>
      </c>
      <c r="D89" s="35">
        <v>11.484999999999999</v>
      </c>
      <c r="E89" s="38">
        <f>AVERAGE(B89:D89)</f>
        <v>11.384</v>
      </c>
      <c r="F89" s="36"/>
      <c r="G89" s="35" t="s">
        <v>34</v>
      </c>
      <c r="H89" s="39">
        <f t="shared" si="6"/>
        <v>24.792547938744526</v>
      </c>
      <c r="I89" s="39">
        <f t="shared" si="6"/>
        <v>25.320942709331284</v>
      </c>
      <c r="J89" s="39">
        <f t="shared" si="6"/>
        <v>25.391690126313616</v>
      </c>
      <c r="K89" s="40">
        <f>AVERAGE(H89:J89)</f>
        <v>25.168393591463143</v>
      </c>
      <c r="L89" s="40">
        <f>_xlfn.STDEV.S(H89:J89)</f>
        <v>0.32740840742569477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13.5" customHeight="1">
      <c r="A92" s="62" t="s">
        <v>48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13.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13.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13.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23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26.25">
      <c r="A102" s="44" t="s">
        <v>35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20.25">
      <c r="A103" s="45" t="s">
        <v>24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20.25">
      <c r="A104" s="45" t="s">
        <v>22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40.5">
      <c r="A105" s="45" t="s">
        <v>23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40.5">
      <c r="A106" s="45" t="s">
        <v>28</v>
      </c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20.25">
      <c r="A107" s="45" t="s">
        <v>27</v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40.5">
      <c r="A108" s="45" t="s">
        <v>29</v>
      </c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20.25">
      <c r="A109" s="45" t="s">
        <v>30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20.25">
      <c r="A110" s="45" t="s">
        <v>31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</sheetData>
  <mergeCells count="23">
    <mergeCell ref="A18:E18"/>
    <mergeCell ref="G18:L18"/>
    <mergeCell ref="A5:E5"/>
    <mergeCell ref="N5:R5"/>
    <mergeCell ref="A3:L3"/>
    <mergeCell ref="G5:L5"/>
    <mergeCell ref="A16:L16"/>
    <mergeCell ref="A29:L29"/>
    <mergeCell ref="A31:E31"/>
    <mergeCell ref="G31:L31"/>
    <mergeCell ref="A42:L42"/>
    <mergeCell ref="A44:E44"/>
    <mergeCell ref="G44:L44"/>
    <mergeCell ref="A92:L100"/>
    <mergeCell ref="A81:L81"/>
    <mergeCell ref="A83:E83"/>
    <mergeCell ref="G83:L83"/>
    <mergeCell ref="A55:L55"/>
    <mergeCell ref="A57:E57"/>
    <mergeCell ref="G57:L57"/>
    <mergeCell ref="A68:L68"/>
    <mergeCell ref="A70:E70"/>
    <mergeCell ref="G70:L70"/>
  </mergeCells>
  <phoneticPr fontId="1" type="noConversion"/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 page</vt:lpstr>
      <vt:lpstr>Figure 2</vt:lpstr>
      <vt:lpstr>Figure 3</vt:lpstr>
      <vt:lpstr>Figure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Susanne Lindemann</cp:lastModifiedBy>
  <cp:lastPrinted>2018-07-16T09:01:40Z</cp:lastPrinted>
  <dcterms:created xsi:type="dcterms:W3CDTF">2008-07-24T12:21:05Z</dcterms:created>
  <dcterms:modified xsi:type="dcterms:W3CDTF">2018-08-02T10:10:00Z</dcterms:modified>
</cp:coreProperties>
</file>