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EXCLI_neu\vol17\"/>
    </mc:Choice>
  </mc:AlternateContent>
  <bookViews>
    <workbookView xWindow="0" yWindow="0" windowWidth="28800" windowHeight="11835" tabRatio="768" activeTab="11"/>
  </bookViews>
  <sheets>
    <sheet name="Cover page" sheetId="16" r:id="rId1"/>
    <sheet name="Figure 2" sheetId="6" r:id="rId2"/>
    <sheet name="Figure 3A" sheetId="7" r:id="rId3"/>
    <sheet name="Figure 3B" sheetId="3" r:id="rId4"/>
    <sheet name="Figure 3C" sheetId="17" r:id="rId5"/>
    <sheet name="Figure 3D" sheetId="18" r:id="rId6"/>
    <sheet name="Figure 3E" sheetId="19" r:id="rId7"/>
    <sheet name="Figure 5" sheetId="20" r:id="rId8"/>
    <sheet name="Tables 2, 3" sheetId="8" r:id="rId9"/>
    <sheet name="Table 4" sheetId="5" r:id="rId10"/>
    <sheet name="Table 5" sheetId="14" r:id="rId11"/>
    <sheet name="Table 6" sheetId="15" r:id="rId1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20" l="1"/>
  <c r="I53" i="20"/>
  <c r="J53" i="20"/>
  <c r="I54" i="20"/>
  <c r="J54" i="20"/>
  <c r="K54" i="20"/>
  <c r="I55" i="20"/>
  <c r="J55" i="20"/>
  <c r="K55" i="20"/>
  <c r="I56" i="20"/>
  <c r="J56" i="20"/>
  <c r="K56" i="20"/>
  <c r="I57" i="20"/>
  <c r="J57" i="20"/>
  <c r="K57" i="20"/>
  <c r="I58" i="20"/>
  <c r="J58" i="20"/>
  <c r="K58" i="20"/>
  <c r="I59" i="20"/>
  <c r="J59" i="20"/>
  <c r="K59" i="20"/>
  <c r="I60" i="20"/>
  <c r="J60" i="20"/>
  <c r="K60" i="20"/>
  <c r="I61" i="20"/>
  <c r="J61" i="20"/>
  <c r="K61" i="20"/>
  <c r="I62" i="20"/>
  <c r="J62" i="20"/>
  <c r="K62" i="20"/>
  <c r="I63" i="20"/>
  <c r="J63" i="20"/>
  <c r="K63" i="20"/>
  <c r="K52" i="20"/>
  <c r="J52" i="20"/>
  <c r="I52" i="20"/>
  <c r="I41" i="20"/>
  <c r="J41" i="20"/>
  <c r="I42" i="20"/>
  <c r="J42" i="20"/>
  <c r="K42" i="20"/>
  <c r="I43" i="20"/>
  <c r="J43" i="20"/>
  <c r="K43" i="20"/>
  <c r="I44" i="20"/>
  <c r="J44" i="20"/>
  <c r="K44" i="20"/>
  <c r="I45" i="20"/>
  <c r="J45" i="20"/>
  <c r="K45" i="20"/>
  <c r="I46" i="20"/>
  <c r="J46" i="20"/>
  <c r="K46" i="20"/>
  <c r="I47" i="20"/>
  <c r="J47" i="20"/>
  <c r="K47" i="20"/>
  <c r="I48" i="20"/>
  <c r="J48" i="20"/>
  <c r="K48" i="20"/>
  <c r="I49" i="20"/>
  <c r="J49" i="20"/>
  <c r="K49" i="20"/>
  <c r="I50" i="20"/>
  <c r="J50" i="20"/>
  <c r="K50" i="20"/>
  <c r="I51" i="20"/>
  <c r="J51" i="20"/>
  <c r="K51" i="20"/>
  <c r="I40" i="20"/>
  <c r="K40" i="20"/>
  <c r="J40" i="20"/>
  <c r="I29" i="20"/>
  <c r="J29" i="20"/>
  <c r="I30" i="20"/>
  <c r="J30" i="20"/>
  <c r="K30" i="20"/>
  <c r="I31" i="20"/>
  <c r="J31" i="20"/>
  <c r="K31" i="20"/>
  <c r="I32" i="20"/>
  <c r="J32" i="20"/>
  <c r="K32" i="20"/>
  <c r="I33" i="20"/>
  <c r="J33" i="20"/>
  <c r="K33" i="20"/>
  <c r="I34" i="20"/>
  <c r="J34" i="20"/>
  <c r="K34" i="20"/>
  <c r="I35" i="20"/>
  <c r="J35" i="20"/>
  <c r="K35" i="20"/>
  <c r="I36" i="20"/>
  <c r="J36" i="20"/>
  <c r="K36" i="20"/>
  <c r="I37" i="20"/>
  <c r="J37" i="20"/>
  <c r="K37" i="20"/>
  <c r="I38" i="20"/>
  <c r="J38" i="20"/>
  <c r="K38" i="20"/>
  <c r="I39" i="20"/>
  <c r="J39" i="20"/>
  <c r="K39" i="20"/>
  <c r="K28" i="20"/>
  <c r="J28" i="20"/>
  <c r="I28" i="20"/>
  <c r="K18" i="20"/>
  <c r="K19" i="20"/>
  <c r="K20" i="20"/>
  <c r="K21" i="20"/>
  <c r="K22" i="20"/>
  <c r="K23" i="20"/>
  <c r="K24" i="20"/>
  <c r="K25" i="20"/>
  <c r="K26" i="20"/>
  <c r="K27" i="20"/>
  <c r="K16" i="20"/>
  <c r="I17" i="20"/>
  <c r="J17" i="20"/>
  <c r="I18" i="20"/>
  <c r="J18" i="20"/>
  <c r="I19" i="20"/>
  <c r="J19" i="20"/>
  <c r="I20" i="20"/>
  <c r="J20" i="20"/>
  <c r="I21" i="20"/>
  <c r="J21" i="20"/>
  <c r="I22" i="20"/>
  <c r="J22" i="20"/>
  <c r="I23" i="20"/>
  <c r="J23" i="20"/>
  <c r="I24" i="20"/>
  <c r="J24" i="20"/>
  <c r="I25" i="20"/>
  <c r="J25" i="20"/>
  <c r="I26" i="20"/>
  <c r="J26" i="20"/>
  <c r="I27" i="20"/>
  <c r="J27" i="20"/>
  <c r="J16" i="20"/>
  <c r="I16" i="20"/>
  <c r="K7" i="20"/>
  <c r="K8" i="20"/>
  <c r="K9" i="20"/>
  <c r="K10" i="20"/>
  <c r="K11" i="20"/>
  <c r="K12" i="20"/>
  <c r="K13" i="20"/>
  <c r="K14" i="20"/>
  <c r="K15" i="20"/>
  <c r="K6" i="20"/>
  <c r="J5" i="20"/>
  <c r="J6" i="20"/>
  <c r="J7" i="20"/>
  <c r="J8" i="20"/>
  <c r="J9" i="20"/>
  <c r="J10" i="20"/>
  <c r="J11" i="20"/>
  <c r="J12" i="20"/>
  <c r="J13" i="20"/>
  <c r="J14" i="20"/>
  <c r="J15" i="20"/>
  <c r="J4" i="20"/>
  <c r="I5" i="20"/>
  <c r="I6" i="20"/>
  <c r="I7" i="20"/>
  <c r="I8" i="20"/>
  <c r="I9" i="20"/>
  <c r="I10" i="20"/>
  <c r="I11" i="20"/>
  <c r="I12" i="20"/>
  <c r="I13" i="20"/>
  <c r="I14" i="20"/>
  <c r="I15" i="20"/>
  <c r="I4" i="20"/>
  <c r="K107" i="15"/>
  <c r="I107" i="15"/>
  <c r="G107" i="15"/>
  <c r="E107" i="15"/>
  <c r="C107" i="15"/>
  <c r="K106" i="15"/>
  <c r="I106" i="15"/>
  <c r="G106" i="15"/>
  <c r="E106" i="15"/>
  <c r="C106" i="15"/>
  <c r="K80" i="15"/>
  <c r="I80" i="15"/>
  <c r="G80" i="15"/>
  <c r="E80" i="15"/>
  <c r="C80" i="15"/>
  <c r="K79" i="15"/>
  <c r="I79" i="15"/>
  <c r="G79" i="15"/>
  <c r="E79" i="15"/>
  <c r="C79" i="15"/>
  <c r="K52" i="15"/>
  <c r="K53" i="15"/>
  <c r="I53" i="15"/>
  <c r="G53" i="15"/>
  <c r="E53" i="15"/>
  <c r="C53" i="15"/>
  <c r="I52" i="15"/>
  <c r="G52" i="15"/>
  <c r="E52" i="15"/>
  <c r="C52" i="15"/>
  <c r="K26" i="15"/>
  <c r="I26" i="15"/>
  <c r="G26" i="15"/>
  <c r="E26" i="15"/>
  <c r="C26" i="15"/>
  <c r="K25" i="15"/>
  <c r="K27" i="15"/>
  <c r="I25" i="15"/>
  <c r="G25" i="15"/>
  <c r="E25" i="15"/>
  <c r="C25" i="15"/>
  <c r="C27" i="15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5" i="14"/>
  <c r="I8" i="14"/>
  <c r="J8" i="14"/>
  <c r="I9" i="14"/>
  <c r="J9" i="14"/>
  <c r="I10" i="14"/>
  <c r="J10" i="14"/>
  <c r="I11" i="14"/>
  <c r="J11" i="14"/>
  <c r="I12" i="14"/>
  <c r="J12" i="14"/>
  <c r="I13" i="14"/>
  <c r="J13" i="14"/>
  <c r="I14" i="14"/>
  <c r="J14" i="14"/>
  <c r="I15" i="14"/>
  <c r="J15" i="14"/>
  <c r="I16" i="14"/>
  <c r="J16" i="14"/>
  <c r="I17" i="14"/>
  <c r="J17" i="14"/>
  <c r="I18" i="14"/>
  <c r="J18" i="14"/>
  <c r="I19" i="14"/>
  <c r="J19" i="14"/>
  <c r="J6" i="14"/>
  <c r="J7" i="14"/>
  <c r="J5" i="14"/>
  <c r="I6" i="14"/>
  <c r="I7" i="14"/>
  <c r="I5" i="14"/>
  <c r="E77" i="5"/>
  <c r="F77" i="5"/>
  <c r="E78" i="5"/>
  <c r="F78" i="5"/>
  <c r="E79" i="5"/>
  <c r="F79" i="5"/>
  <c r="E80" i="5"/>
  <c r="F80" i="5"/>
  <c r="E81" i="5"/>
  <c r="F81" i="5"/>
  <c r="E82" i="5"/>
  <c r="F82" i="5"/>
  <c r="E83" i="5"/>
  <c r="F83" i="5"/>
  <c r="E84" i="5"/>
  <c r="F84" i="5"/>
  <c r="E85" i="5"/>
  <c r="F85" i="5"/>
  <c r="E86" i="5"/>
  <c r="F86" i="5"/>
  <c r="E87" i="5"/>
  <c r="F87" i="5"/>
  <c r="E88" i="5"/>
  <c r="F88" i="5"/>
  <c r="E89" i="5"/>
  <c r="F89" i="5"/>
  <c r="F76" i="5"/>
  <c r="E76" i="5"/>
  <c r="E54" i="15"/>
  <c r="I81" i="15"/>
  <c r="C108" i="15"/>
  <c r="G27" i="15"/>
  <c r="E81" i="15"/>
  <c r="I108" i="15"/>
  <c r="G108" i="15"/>
  <c r="E108" i="15"/>
  <c r="K108" i="15"/>
  <c r="G81" i="15"/>
  <c r="C81" i="15"/>
  <c r="K81" i="15"/>
  <c r="G54" i="15"/>
  <c r="I54" i="15"/>
  <c r="C54" i="15"/>
  <c r="K54" i="15"/>
  <c r="I27" i="15"/>
  <c r="E27" i="15"/>
  <c r="E61" i="5"/>
  <c r="F61" i="5"/>
  <c r="E62" i="5"/>
  <c r="F62" i="5"/>
  <c r="E63" i="5"/>
  <c r="F63" i="5"/>
  <c r="E64" i="5"/>
  <c r="F64" i="5"/>
  <c r="E65" i="5"/>
  <c r="F65" i="5"/>
  <c r="E66" i="5"/>
  <c r="F66" i="5"/>
  <c r="E67" i="5"/>
  <c r="F67" i="5"/>
  <c r="E68" i="5"/>
  <c r="F68" i="5"/>
  <c r="E69" i="5"/>
  <c r="F69" i="5"/>
  <c r="E70" i="5"/>
  <c r="F70" i="5"/>
  <c r="F60" i="5"/>
  <c r="E60" i="5"/>
  <c r="F43" i="5"/>
  <c r="E37" i="5"/>
  <c r="E43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47" i="5"/>
  <c r="E47" i="5"/>
  <c r="F46" i="5"/>
  <c r="E46" i="5"/>
  <c r="F45" i="5"/>
  <c r="E45" i="5"/>
  <c r="F44" i="5"/>
  <c r="E4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E35" i="5"/>
  <c r="F35" i="5"/>
  <c r="E36" i="5"/>
  <c r="F36" i="5"/>
  <c r="F37" i="5"/>
  <c r="E38" i="5"/>
  <c r="F38" i="5"/>
  <c r="F24" i="5"/>
  <c r="E24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5" i="5"/>
  <c r="B19" i="6"/>
  <c r="B18" i="6"/>
  <c r="B14" i="6"/>
  <c r="B13" i="6"/>
  <c r="E29" i="6"/>
  <c r="D29" i="6"/>
  <c r="C29" i="6"/>
  <c r="B29" i="6"/>
  <c r="E28" i="6"/>
  <c r="D28" i="6"/>
  <c r="C28" i="6"/>
  <c r="B28" i="6"/>
  <c r="E24" i="6"/>
  <c r="D24" i="6"/>
  <c r="C24" i="6"/>
  <c r="B24" i="6"/>
  <c r="E23" i="6"/>
  <c r="D23" i="6"/>
  <c r="C23" i="6"/>
  <c r="B23" i="6"/>
  <c r="E19" i="6"/>
  <c r="D19" i="6"/>
  <c r="C19" i="6"/>
  <c r="E18" i="6"/>
  <c r="D18" i="6"/>
  <c r="C18" i="6"/>
  <c r="E14" i="6"/>
  <c r="D14" i="6"/>
  <c r="C14" i="6"/>
  <c r="E13" i="6"/>
  <c r="D13" i="6"/>
  <c r="C13" i="6"/>
  <c r="C9" i="6"/>
  <c r="D9" i="6"/>
  <c r="E9" i="6"/>
  <c r="B9" i="6"/>
  <c r="C8" i="6"/>
  <c r="D8" i="6"/>
  <c r="E8" i="6"/>
  <c r="B8" i="6"/>
</calcChain>
</file>

<file path=xl/sharedStrings.xml><?xml version="1.0" encoding="utf-8"?>
<sst xmlns="http://schemas.openxmlformats.org/spreadsheetml/2006/main" count="214" uniqueCount="106">
  <si>
    <t>SD</t>
  </si>
  <si>
    <t>Peak Area</t>
  </si>
  <si>
    <t>Compounds</t>
  </si>
  <si>
    <t>Peak Area Vs Reaction Time (hour)</t>
  </si>
  <si>
    <t>Sarcosine</t>
  </si>
  <si>
    <t>Mean</t>
  </si>
  <si>
    <t>Glycine</t>
  </si>
  <si>
    <t>Creatinine</t>
  </si>
  <si>
    <r>
      <rPr>
        <sz val="12"/>
        <color indexed="8"/>
        <rFont val="Symbol"/>
        <family val="1"/>
        <charset val="2"/>
      </rPr>
      <t>a</t>
    </r>
    <r>
      <rPr>
        <sz val="12"/>
        <color indexed="8"/>
        <rFont val="Arial"/>
        <family val="2"/>
      </rPr>
      <t>-Alanine</t>
    </r>
  </si>
  <si>
    <r>
      <rPr>
        <sz val="12"/>
        <color indexed="8"/>
        <rFont val="Symbol"/>
        <family val="1"/>
        <charset val="2"/>
      </rPr>
      <t>b</t>
    </r>
    <r>
      <rPr>
        <sz val="12"/>
        <color indexed="8"/>
        <rFont val="Arial"/>
        <family val="2"/>
      </rPr>
      <t>-Alanine</t>
    </r>
  </si>
  <si>
    <t>α-alanine 116&gt;61</t>
  </si>
  <si>
    <t xml:space="preserve">α-alanine 116&gt;91 </t>
  </si>
  <si>
    <t xml:space="preserve">α-alanine 147&gt;116 </t>
  </si>
  <si>
    <t>α-alanine 147&gt;131</t>
  </si>
  <si>
    <r>
      <t>Collision energy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optimization of α-alanine </t>
    </r>
  </si>
  <si>
    <t>α-alanine 190&gt;147</t>
  </si>
  <si>
    <t>α-alanine 190&gt;149</t>
  </si>
  <si>
    <t>α-alanine 190&gt;167</t>
  </si>
  <si>
    <t>Collision energy optimization: 5 (Brown), 10 (Green), 15 (Red), 20 (Blue) and 25 (Pink) eV</t>
  </si>
  <si>
    <r>
      <t>Collision energy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optimization of glycine </t>
    </r>
  </si>
  <si>
    <t>Glycine 102&gt;75</t>
  </si>
  <si>
    <t xml:space="preserve">Glycine 102&gt;91  </t>
  </si>
  <si>
    <t xml:space="preserve">Glycine 147&gt;102  </t>
  </si>
  <si>
    <t>Glycine 147&gt;131</t>
  </si>
  <si>
    <t>Glycine 176&gt;147</t>
  </si>
  <si>
    <t>Glycine 176&gt;149</t>
  </si>
  <si>
    <r>
      <t>Collision energy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optimization of sarcosine</t>
    </r>
  </si>
  <si>
    <t>Sarcosine 116&gt;73</t>
  </si>
  <si>
    <t>Sarcosine 147&gt;131</t>
  </si>
  <si>
    <r>
      <t>Collision energy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optimization of β-alanine </t>
    </r>
  </si>
  <si>
    <t>β-alanine 102&gt;61</t>
  </si>
  <si>
    <t>β-alanine 102&gt;63</t>
  </si>
  <si>
    <t>β-alanine 102&gt;91</t>
  </si>
  <si>
    <t>β-alanine 147&gt;91</t>
  </si>
  <si>
    <t>β-alanine 147&gt;115</t>
  </si>
  <si>
    <t>β-alanine 147&gt;131</t>
  </si>
  <si>
    <t>β-alanine 176&gt;147</t>
  </si>
  <si>
    <t>β-alanine 176&gt;49</t>
  </si>
  <si>
    <t>β-alanine 176&gt;167</t>
  </si>
  <si>
    <r>
      <t>Collision energy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optimization of creatinine</t>
    </r>
  </si>
  <si>
    <t>Creatinine 73&gt;58</t>
  </si>
  <si>
    <t>Creatinine 73&gt;61</t>
  </si>
  <si>
    <t>Creatinine 100&gt;59</t>
  </si>
  <si>
    <t>Creatinine 100&gt;73</t>
  </si>
  <si>
    <t>Creatinine 115&gt;73</t>
  </si>
  <si>
    <t>Creatinine 115&gt;100</t>
  </si>
  <si>
    <t>Creatinine 143&gt;100</t>
  </si>
  <si>
    <t>Creatinine 143&gt;115</t>
  </si>
  <si>
    <t>Concentration of α-alanine (µg/mL)</t>
  </si>
  <si>
    <t>Peak Area of α-alanine</t>
  </si>
  <si>
    <t>1st</t>
  </si>
  <si>
    <t>2nd</t>
  </si>
  <si>
    <t>3rd</t>
  </si>
  <si>
    <t>Average</t>
  </si>
  <si>
    <t>Concentration of glycine (µg/mL)</t>
  </si>
  <si>
    <t>Peak Area of glycine</t>
  </si>
  <si>
    <t>Peak Area of sarcosine</t>
  </si>
  <si>
    <t>Concentration of sarcosine (µg/mL)</t>
  </si>
  <si>
    <r>
      <t xml:space="preserve">Concentration of </t>
    </r>
    <r>
      <rPr>
        <b/>
        <sz val="10"/>
        <color indexed="8"/>
        <rFont val="Symbol"/>
        <family val="1"/>
        <charset val="2"/>
      </rPr>
      <t>b</t>
    </r>
    <r>
      <rPr>
        <b/>
        <sz val="10"/>
        <color indexed="8"/>
        <rFont val="Arial"/>
        <family val="2"/>
      </rPr>
      <t>-alanine (µg/mL)</t>
    </r>
  </si>
  <si>
    <r>
      <t xml:space="preserve">Peak Area of </t>
    </r>
    <r>
      <rPr>
        <b/>
        <sz val="10"/>
        <color indexed="8"/>
        <rFont val="Symbol"/>
        <family val="1"/>
        <charset val="2"/>
      </rPr>
      <t>b</t>
    </r>
    <r>
      <rPr>
        <b/>
        <sz val="10"/>
        <color indexed="8"/>
        <rFont val="Arial"/>
        <family val="2"/>
      </rPr>
      <t>-alanine</t>
    </r>
  </si>
  <si>
    <t>Concentration of creatinine (µg/mL)</t>
  </si>
  <si>
    <t>Peak Area of creatinine</t>
  </si>
  <si>
    <t>Analyte</t>
  </si>
  <si>
    <t>Spiked Concentration</t>
  </si>
  <si>
    <r>
      <t>1</t>
    </r>
    <r>
      <rPr>
        <b/>
        <vertAlign val="superscript"/>
        <sz val="10"/>
        <color indexed="8"/>
        <rFont val="Arial"/>
        <family val="2"/>
      </rPr>
      <t>st</t>
    </r>
    <r>
      <rPr>
        <b/>
        <sz val="10"/>
        <color indexed="8"/>
        <rFont val="Arial"/>
        <family val="2"/>
      </rPr>
      <t xml:space="preserve"> Peak area</t>
    </r>
  </si>
  <si>
    <r>
      <t>1</t>
    </r>
    <r>
      <rPr>
        <b/>
        <vertAlign val="superscript"/>
        <sz val="10"/>
        <color indexed="8"/>
        <rFont val="Arial"/>
        <family val="2"/>
      </rPr>
      <t>st</t>
    </r>
    <r>
      <rPr>
        <b/>
        <sz val="10"/>
        <color indexed="8"/>
        <rFont val="Arial"/>
        <family val="2"/>
      </rPr>
      <t xml:space="preserve"> Observed Concentration</t>
    </r>
  </si>
  <si>
    <r>
      <t>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Peak area</t>
    </r>
  </si>
  <si>
    <r>
      <t>2</t>
    </r>
    <r>
      <rPr>
        <b/>
        <vertAlign val="superscript"/>
        <sz val="10"/>
        <color indexed="8"/>
        <rFont val="Arial"/>
        <family val="2"/>
      </rPr>
      <t xml:space="preserve">nd </t>
    </r>
    <r>
      <rPr>
        <b/>
        <sz val="10"/>
        <color indexed="8"/>
        <rFont val="Arial"/>
        <family val="2"/>
      </rPr>
      <t>Observed Concentration</t>
    </r>
  </si>
  <si>
    <r>
      <t>3</t>
    </r>
    <r>
      <rPr>
        <b/>
        <vertAlign val="superscript"/>
        <sz val="10"/>
        <color indexed="8"/>
        <rFont val="Arial"/>
        <family val="2"/>
      </rPr>
      <t>rt</t>
    </r>
    <r>
      <rPr>
        <b/>
        <sz val="10"/>
        <color indexed="8"/>
        <rFont val="Arial"/>
        <family val="2"/>
      </rPr>
      <t xml:space="preserve"> Peak area</t>
    </r>
  </si>
  <si>
    <r>
      <t>3</t>
    </r>
    <r>
      <rPr>
        <b/>
        <vertAlign val="superscript"/>
        <sz val="10"/>
        <color indexed="8"/>
        <rFont val="Arial"/>
        <family val="2"/>
      </rPr>
      <t>rt</t>
    </r>
    <r>
      <rPr>
        <b/>
        <sz val="10"/>
        <color indexed="8"/>
        <rFont val="Arial"/>
        <family val="2"/>
      </rPr>
      <t xml:space="preserve"> Observed Concentration</t>
    </r>
  </si>
  <si>
    <t>Peak area</t>
  </si>
  <si>
    <t>Recovery</t>
  </si>
  <si>
    <r>
      <t>(µg•mL</t>
    </r>
    <r>
      <rPr>
        <b/>
        <vertAlign val="superscript"/>
        <sz val="10"/>
        <color indexed="8"/>
        <rFont val="Arial"/>
        <family val="2"/>
      </rPr>
      <t>-1</t>
    </r>
    <r>
      <rPr>
        <b/>
        <sz val="10"/>
        <color indexed="8"/>
        <rFont val="Arial"/>
        <family val="2"/>
      </rPr>
      <t>)</t>
    </r>
  </si>
  <si>
    <t>(%)</t>
  </si>
  <si>
    <t>α-Alanine</t>
  </si>
  <si>
    <t>β-Alanine</t>
  </si>
  <si>
    <t>Observed concentration</t>
  </si>
  <si>
    <t>%RSD</t>
  </si>
  <si>
    <t>Intra-Assay (1 µg/mL)</t>
  </si>
  <si>
    <t>Intra-Assay (5 µg/mL)</t>
  </si>
  <si>
    <t>Inter-Assay (1 µg/mL)</t>
  </si>
  <si>
    <t>Inter-Assay (5 µg/mL)</t>
  </si>
  <si>
    <t>α-alanine</t>
  </si>
  <si>
    <t>glycine</t>
  </si>
  <si>
    <t>β-alanine</t>
  </si>
  <si>
    <t>creatinine</t>
  </si>
  <si>
    <t>Time (hour)</t>
  </si>
  <si>
    <t>Avg. Peak area</t>
  </si>
  <si>
    <t>Avg. Stability (%)</t>
  </si>
  <si>
    <r>
      <t>1</t>
    </r>
    <r>
      <rPr>
        <b/>
        <vertAlign val="superscript"/>
        <sz val="10"/>
        <color indexed="8"/>
        <rFont val="Arial"/>
        <family val="2"/>
      </rPr>
      <t>st</t>
    </r>
    <r>
      <rPr>
        <b/>
        <sz val="10"/>
        <color indexed="8"/>
        <rFont val="Arial"/>
        <family val="2"/>
      </rPr>
      <t xml:space="preserve"> Peak area</t>
    </r>
  </si>
  <si>
    <r>
      <t>1</t>
    </r>
    <r>
      <rPr>
        <b/>
        <vertAlign val="superscript"/>
        <sz val="10"/>
        <color indexed="8"/>
        <rFont val="Arial"/>
        <family val="2"/>
      </rPr>
      <t xml:space="preserve">st </t>
    </r>
    <r>
      <rPr>
        <b/>
        <sz val="10"/>
        <color indexed="8"/>
        <rFont val="Arial"/>
        <family val="2"/>
      </rPr>
      <t>Stability (%)</t>
    </r>
  </si>
  <si>
    <r>
      <t>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Peak area</t>
    </r>
  </si>
  <si>
    <r>
      <t>2</t>
    </r>
    <r>
      <rPr>
        <b/>
        <vertAlign val="superscript"/>
        <sz val="10"/>
        <color indexed="8"/>
        <rFont val="Arial"/>
        <family val="2"/>
      </rPr>
      <t xml:space="preserve">nd </t>
    </r>
    <r>
      <rPr>
        <b/>
        <sz val="10"/>
        <color indexed="8"/>
        <rFont val="Arial"/>
        <family val="2"/>
      </rPr>
      <t>Stability (%)</t>
    </r>
  </si>
  <si>
    <r>
      <t>3</t>
    </r>
    <r>
      <rPr>
        <b/>
        <vertAlign val="superscript"/>
        <sz val="10"/>
        <color indexed="8"/>
        <rFont val="Arial"/>
        <family val="2"/>
      </rPr>
      <t>rt</t>
    </r>
    <r>
      <rPr>
        <b/>
        <sz val="10"/>
        <color indexed="8"/>
        <rFont val="Arial"/>
        <family val="2"/>
      </rPr>
      <t xml:space="preserve"> Peak area</t>
    </r>
  </si>
  <si>
    <r>
      <t>3</t>
    </r>
    <r>
      <rPr>
        <b/>
        <vertAlign val="superscript"/>
        <sz val="10"/>
        <color indexed="8"/>
        <rFont val="Arial"/>
        <family val="2"/>
      </rPr>
      <t xml:space="preserve">rt </t>
    </r>
    <r>
      <rPr>
        <b/>
        <sz val="10"/>
        <color indexed="8"/>
        <rFont val="Arial"/>
        <family val="2"/>
      </rPr>
      <t>Stability (%)</t>
    </r>
  </si>
  <si>
    <r>
      <rPr>
        <b/>
        <sz val="14"/>
        <color indexed="8"/>
        <rFont val="Arial"/>
        <family val="2"/>
      </rPr>
      <t xml:space="preserve">Supplementary data to Figure 2: </t>
    </r>
    <r>
      <rPr>
        <sz val="14"/>
        <color indexed="8"/>
        <rFont val="Arial"/>
        <family val="2"/>
      </rPr>
      <t>Raw data for optimizing silyl derivatization for five substances at various reaction times: sarcosine, α-alanine, β-alanine, glycine, and creatinine</t>
    </r>
  </si>
  <si>
    <r>
      <t xml:space="preserve">Supplementary data to Figure 3A: </t>
    </r>
    <r>
      <rPr>
        <sz val="10"/>
        <color indexed="8"/>
        <rFont val="Arial"/>
        <family val="2"/>
      </rPr>
      <t>Raw data for chromatogram and mass spectrum of α-alanine in full-scan monitoring</t>
    </r>
  </si>
  <si>
    <r>
      <t xml:space="preserve">Supplementary data to Figure 3B: </t>
    </r>
    <r>
      <rPr>
        <sz val="10"/>
        <color indexed="8"/>
        <rFont val="Arial"/>
        <family val="2"/>
      </rPr>
      <t>Raw data for chromatogram and mass spectrum of glycine in full-scan monitoring</t>
    </r>
  </si>
  <si>
    <r>
      <t xml:space="preserve">Supplementary data to Figure 3C: </t>
    </r>
    <r>
      <rPr>
        <sz val="10"/>
        <color indexed="8"/>
        <rFont val="Arial"/>
        <family val="2"/>
      </rPr>
      <t>Raw data for chromatogram and mass spectrum of sarcosine in full-scan monitoring</t>
    </r>
  </si>
  <si>
    <r>
      <t xml:space="preserve">Supplementary data to Figure 3D: </t>
    </r>
    <r>
      <rPr>
        <sz val="10"/>
        <color indexed="8"/>
        <rFont val="Arial"/>
        <family val="2"/>
      </rPr>
      <t>Raw data for chromatogram and mass spectrum of β-alanine in full-scan monitoring</t>
    </r>
  </si>
  <si>
    <r>
      <t xml:space="preserve">Supplementary data to Figure 3E: </t>
    </r>
    <r>
      <rPr>
        <sz val="10"/>
        <color indexed="8"/>
        <rFont val="Arial"/>
        <family val="2"/>
      </rPr>
      <t>Raw data for chromatogram and mass spectrum of creatinine in full-scan monitoring</t>
    </r>
  </si>
  <si>
    <r>
      <rPr>
        <b/>
        <sz val="12"/>
        <color indexed="8"/>
        <rFont val="Arial"/>
        <family val="2"/>
      </rPr>
      <t>Supplementary data to Figure 5:</t>
    </r>
    <r>
      <rPr>
        <sz val="12"/>
        <color indexed="8"/>
        <rFont val="Arial"/>
        <family val="2"/>
      </rPr>
      <t xml:space="preserve"> Stabilities of trimethylsilyl derivatives of five substances</t>
    </r>
  </si>
  <si>
    <r>
      <t>Supplementary data to Tables 2 and 3:</t>
    </r>
    <r>
      <rPr>
        <sz val="14"/>
        <color indexed="8"/>
        <rFont val="Arial"/>
        <family val="2"/>
      </rPr>
      <t xml:space="preserve"> Raw data for Collision energy optimization</t>
    </r>
  </si>
  <si>
    <r>
      <rPr>
        <b/>
        <sz val="14"/>
        <color indexed="8"/>
        <rFont val="Arial"/>
        <family val="2"/>
      </rPr>
      <t>Supplementary data to Table 4:</t>
    </r>
    <r>
      <rPr>
        <sz val="14"/>
        <color indexed="8"/>
        <rFont val="Arial"/>
        <family val="2"/>
      </rPr>
      <t xml:space="preserve"> Raw data for calibration curves for α-alanine, glycine, sarcosine, β-alanine, and creatinine</t>
    </r>
  </si>
  <si>
    <r>
      <rPr>
        <b/>
        <sz val="11"/>
        <color indexed="8"/>
        <rFont val="Calibri"/>
        <family val="2"/>
      </rPr>
      <t xml:space="preserve">Supplementary data to Table 5: </t>
    </r>
    <r>
      <rPr>
        <sz val="11"/>
        <color theme="1"/>
        <rFont val="Calibri"/>
        <family val="2"/>
        <scheme val="minor"/>
      </rPr>
      <t>Raw data for % Recovery test</t>
    </r>
  </si>
  <si>
    <r>
      <rPr>
        <b/>
        <sz val="12"/>
        <color indexed="8"/>
        <rFont val="Arial"/>
        <family val="2"/>
      </rPr>
      <t>Supplementary data  to Table 6:</t>
    </r>
    <r>
      <rPr>
        <sz val="12"/>
        <color indexed="8"/>
        <rFont val="Arial"/>
        <family val="2"/>
      </rPr>
      <t xml:space="preserve"> Raw data for Intra- and inter-assay precision studies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</si>
</sst>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0.000"/>
  </numFmts>
  <fonts count="33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ymbol"/>
      <family val="1"/>
      <charset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Symbol"/>
      <family val="1"/>
      <charset val="2"/>
    </font>
    <font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1" fontId="19" fillId="0" borderId="0" xfId="1" applyNumberFormat="1" applyFont="1" applyBorder="1" applyAlignment="1">
      <alignment horizontal="right" vertical="center"/>
    </xf>
    <xf numFmtId="1" fontId="19" fillId="0" borderId="1" xfId="1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1" fontId="19" fillId="0" borderId="0" xfId="1" applyNumberFormat="1" applyFont="1" applyBorder="1"/>
    <xf numFmtId="1" fontId="19" fillId="0" borderId="1" xfId="1" applyNumberFormat="1" applyFont="1" applyBorder="1"/>
    <xf numFmtId="164" fontId="20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" fontId="19" fillId="0" borderId="4" xfId="1" applyNumberFormat="1" applyFont="1" applyBorder="1"/>
    <xf numFmtId="1" fontId="19" fillId="0" borderId="4" xfId="1" applyNumberFormat="1" applyFont="1" applyBorder="1" applyAlignment="1">
      <alignment horizontal="right" vertical="center"/>
    </xf>
    <xf numFmtId="1" fontId="19" fillId="0" borderId="5" xfId="1" applyNumberFormat="1" applyFont="1" applyBorder="1" applyAlignment="1">
      <alignment horizontal="right" vertical="center"/>
    </xf>
    <xf numFmtId="1" fontId="19" fillId="0" borderId="5" xfId="1" applyNumberFormat="1" applyFont="1" applyBorder="1"/>
    <xf numFmtId="1" fontId="18" fillId="0" borderId="0" xfId="0" applyNumberFormat="1" applyFont="1" applyBorder="1"/>
    <xf numFmtId="1" fontId="18" fillId="0" borderId="6" xfId="0" applyNumberFormat="1" applyFont="1" applyBorder="1"/>
    <xf numFmtId="1" fontId="18" fillId="0" borderId="1" xfId="0" applyNumberFormat="1" applyFont="1" applyBorder="1"/>
    <xf numFmtId="1" fontId="18" fillId="0" borderId="7" xfId="0" applyNumberFormat="1" applyFont="1" applyBorder="1"/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top" wrapText="1"/>
    </xf>
    <xf numFmtId="0" fontId="21" fillId="0" borderId="0" xfId="0" applyFont="1"/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6" xfId="0" applyFont="1" applyFill="1" applyBorder="1" applyAlignment="1">
      <alignment horizontal="center" vertical="center" wrapText="1"/>
    </xf>
    <xf numFmtId="1" fontId="23" fillId="0" borderId="6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6" xfId="0" applyFont="1" applyFill="1" applyBorder="1" applyAlignment="1">
      <alignment horizontal="center" vertical="center" wrapText="1"/>
    </xf>
    <xf numFmtId="1" fontId="25" fillId="0" borderId="6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0" xfId="0" applyNumberFormat="1" applyFont="1"/>
    <xf numFmtId="0" fontId="23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65" fontId="26" fillId="0" borderId="8" xfId="0" applyNumberFormat="1" applyFont="1" applyBorder="1" applyAlignment="1">
      <alignment horizontal="center" vertical="center"/>
    </xf>
    <xf numFmtId="1" fontId="26" fillId="0" borderId="4" xfId="0" applyNumberFormat="1" applyFont="1" applyBorder="1" applyAlignment="1">
      <alignment horizontal="center" vertical="center"/>
    </xf>
    <xf numFmtId="165" fontId="26" fillId="0" borderId="2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" fontId="26" fillId="0" borderId="0" xfId="1" applyNumberFormat="1" applyFont="1" applyBorder="1" applyAlignment="1">
      <alignment horizontal="center" vertical="center"/>
    </xf>
    <xf numFmtId="165" fontId="26" fillId="0" borderId="3" xfId="0" applyNumberFormat="1" applyFont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1" fontId="26" fillId="0" borderId="5" xfId="0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1" fontId="26" fillId="0" borderId="7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7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 readingOrder="1"/>
    </xf>
    <xf numFmtId="0" fontId="27" fillId="0" borderId="6" xfId="0" applyFont="1" applyBorder="1" applyAlignment="1">
      <alignment horizontal="center" vertical="center" wrapText="1" readingOrder="1"/>
    </xf>
    <xf numFmtId="0" fontId="27" fillId="0" borderId="0" xfId="0" applyFont="1" applyBorder="1" applyAlignment="1">
      <alignment horizontal="center" vertical="center" wrapText="1" readingOrder="1"/>
    </xf>
    <xf numFmtId="0" fontId="28" fillId="0" borderId="4" xfId="0" applyFont="1" applyBorder="1" applyAlignment="1">
      <alignment horizontal="center" vertical="center" wrapText="1" readingOrder="1"/>
    </xf>
    <xf numFmtId="0" fontId="28" fillId="0" borderId="0" xfId="0" applyFont="1" applyBorder="1" applyAlignment="1">
      <alignment horizontal="center" vertical="center" wrapText="1" readingOrder="1"/>
    </xf>
    <xf numFmtId="0" fontId="28" fillId="0" borderId="6" xfId="0" applyFont="1" applyBorder="1" applyAlignment="1">
      <alignment horizontal="center" vertical="center" wrapText="1" readingOrder="1"/>
    </xf>
    <xf numFmtId="1" fontId="28" fillId="0" borderId="4" xfId="0" applyNumberFormat="1" applyFont="1" applyFill="1" applyBorder="1" applyAlignment="1">
      <alignment horizontal="center" vertical="center" wrapText="1" readingOrder="1"/>
    </xf>
    <xf numFmtId="2" fontId="28" fillId="0" borderId="4" xfId="0" applyNumberFormat="1" applyFont="1" applyFill="1" applyBorder="1" applyAlignment="1">
      <alignment horizontal="center" vertical="center" wrapText="1" readingOrder="1"/>
    </xf>
    <xf numFmtId="1" fontId="28" fillId="0" borderId="0" xfId="0" applyNumberFormat="1" applyFont="1" applyFill="1" applyBorder="1" applyAlignment="1">
      <alignment horizontal="center" vertical="center" wrapText="1" readingOrder="1"/>
    </xf>
    <xf numFmtId="2" fontId="28" fillId="0" borderId="0" xfId="0" applyNumberFormat="1" applyFont="1" applyFill="1" applyBorder="1" applyAlignment="1">
      <alignment horizontal="center" vertical="center" wrapText="1" readingOrder="1"/>
    </xf>
    <xf numFmtId="1" fontId="28" fillId="0" borderId="6" xfId="0" applyNumberFormat="1" applyFont="1" applyFill="1" applyBorder="1" applyAlignment="1">
      <alignment horizontal="center" vertical="center" wrapText="1" readingOrder="1"/>
    </xf>
    <xf numFmtId="2" fontId="28" fillId="0" borderId="6" xfId="0" applyNumberFormat="1" applyFont="1" applyFill="1" applyBorder="1" applyAlignment="1">
      <alignment horizontal="center" vertical="center" wrapText="1" readingOrder="1"/>
    </xf>
    <xf numFmtId="0" fontId="27" fillId="0" borderId="5" xfId="0" applyFont="1" applyBorder="1" applyAlignment="1">
      <alignment horizontal="center" vertical="center" wrapText="1" readingOrder="1"/>
    </xf>
    <xf numFmtId="0" fontId="27" fillId="0" borderId="7" xfId="0" applyFont="1" applyBorder="1" applyAlignment="1">
      <alignment horizontal="center" vertical="center" wrapText="1" readingOrder="1"/>
    </xf>
    <xf numFmtId="1" fontId="28" fillId="0" borderId="1" xfId="0" applyNumberFormat="1" applyFont="1" applyFill="1" applyBorder="1" applyAlignment="1">
      <alignment horizontal="center" vertical="center" wrapText="1" readingOrder="1"/>
    </xf>
    <xf numFmtId="1" fontId="28" fillId="0" borderId="7" xfId="0" applyNumberFormat="1" applyFont="1" applyFill="1" applyBorder="1" applyAlignment="1">
      <alignment horizontal="center" vertical="center" wrapText="1" readingOrder="1"/>
    </xf>
    <xf numFmtId="0" fontId="26" fillId="0" borderId="9" xfId="0" applyFont="1" applyFill="1" applyBorder="1" applyAlignment="1">
      <alignment horizontal="center"/>
    </xf>
    <xf numFmtId="1" fontId="26" fillId="0" borderId="0" xfId="1" applyNumberFormat="1" applyFont="1" applyFill="1" applyBorder="1" applyAlignment="1">
      <alignment horizontal="center"/>
    </xf>
    <xf numFmtId="0" fontId="26" fillId="0" borderId="8" xfId="0" applyFont="1" applyBorder="1"/>
    <xf numFmtId="2" fontId="26" fillId="0" borderId="4" xfId="0" applyNumberFormat="1" applyFont="1" applyBorder="1"/>
    <xf numFmtId="0" fontId="26" fillId="0" borderId="2" xfId="0" applyFont="1" applyBorder="1"/>
    <xf numFmtId="2" fontId="26" fillId="0" borderId="0" xfId="0" applyNumberFormat="1" applyFont="1" applyBorder="1"/>
    <xf numFmtId="4" fontId="26" fillId="0" borderId="0" xfId="0" applyNumberFormat="1" applyFont="1" applyBorder="1"/>
    <xf numFmtId="2" fontId="26" fillId="0" borderId="0" xfId="1" applyNumberFormat="1" applyFont="1" applyBorder="1"/>
    <xf numFmtId="0" fontId="26" fillId="0" borderId="3" xfId="0" applyFont="1" applyBorder="1"/>
    <xf numFmtId="2" fontId="26" fillId="0" borderId="6" xfId="0" applyNumberFormat="1" applyFont="1" applyBorder="1"/>
    <xf numFmtId="1" fontId="28" fillId="0" borderId="0" xfId="1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4" xfId="0" applyNumberFormat="1" applyFont="1" applyBorder="1"/>
    <xf numFmtId="2" fontId="8" fillId="0" borderId="0" xfId="0" applyNumberFormat="1" applyFont="1" applyBorder="1"/>
    <xf numFmtId="2" fontId="8" fillId="0" borderId="6" xfId="0" applyNumberFormat="1" applyFont="1" applyBorder="1"/>
    <xf numFmtId="3" fontId="23" fillId="0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0" fontId="26" fillId="0" borderId="0" xfId="0" applyFont="1" applyBorder="1"/>
    <xf numFmtId="4" fontId="8" fillId="0" borderId="4" xfId="0" applyNumberFormat="1" applyFont="1" applyBorder="1" applyAlignment="1">
      <alignment horizontal="center" vertical="center"/>
    </xf>
    <xf numFmtId="2" fontId="8" fillId="0" borderId="4" xfId="1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2" fontId="8" fillId="0" borderId="0" xfId="1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2" fontId="8" fillId="0" borderId="6" xfId="1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4" fontId="26" fillId="0" borderId="6" xfId="0" applyNumberFormat="1" applyFont="1" applyBorder="1" applyAlignment="1">
      <alignment horizontal="center" vertical="center"/>
    </xf>
    <xf numFmtId="2" fontId="26" fillId="0" borderId="4" xfId="1" applyNumberFormat="1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0" xfId="1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/>
    </xf>
    <xf numFmtId="2" fontId="26" fillId="0" borderId="6" xfId="1" applyNumberFormat="1" applyFont="1" applyBorder="1" applyAlignment="1">
      <alignment horizontal="center" vertical="center"/>
    </xf>
    <xf numFmtId="2" fontId="26" fillId="0" borderId="6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0" fontId="0" fillId="0" borderId="0" xfId="0" applyBorder="1"/>
    <xf numFmtId="2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/>
    </xf>
    <xf numFmtId="2" fontId="26" fillId="0" borderId="5" xfId="0" applyNumberFormat="1" applyFont="1" applyBorder="1" applyAlignment="1">
      <alignment horizontal="center"/>
    </xf>
    <xf numFmtId="2" fontId="26" fillId="0" borderId="7" xfId="0" applyNumberFormat="1" applyFont="1" applyBorder="1" applyAlignment="1">
      <alignment horizontal="center" vertical="center"/>
    </xf>
    <xf numFmtId="0" fontId="26" fillId="0" borderId="13" xfId="0" applyFont="1" applyBorder="1"/>
    <xf numFmtId="0" fontId="0" fillId="0" borderId="13" xfId="0" applyBorder="1"/>
    <xf numFmtId="2" fontId="26" fillId="0" borderId="14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26" fillId="0" borderId="8" xfId="0" applyNumberFormat="1" applyFont="1" applyBorder="1" applyAlignment="1">
      <alignment horizontal="center"/>
    </xf>
    <xf numFmtId="2" fontId="26" fillId="0" borderId="5" xfId="0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/>
    </xf>
    <xf numFmtId="1" fontId="26" fillId="0" borderId="2" xfId="0" applyNumberFormat="1" applyFont="1" applyBorder="1" applyAlignment="1">
      <alignment horizontal="center" vertical="center"/>
    </xf>
    <xf numFmtId="1" fontId="26" fillId="0" borderId="3" xfId="0" applyNumberFormat="1" applyFont="1" applyBorder="1" applyAlignment="1">
      <alignment horizontal="center" vertical="center"/>
    </xf>
    <xf numFmtId="1" fontId="26" fillId="0" borderId="3" xfId="0" applyNumberFormat="1" applyFont="1" applyBorder="1" applyAlignment="1">
      <alignment horizontal="center"/>
    </xf>
    <xf numFmtId="0" fontId="0" fillId="0" borderId="2" xfId="0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7" xfId="0" applyNumberFormat="1" applyFont="1" applyBorder="1" applyAlignment="1">
      <alignment horizontal="center"/>
    </xf>
    <xf numFmtId="0" fontId="0" fillId="0" borderId="1" xfId="0" applyBorder="1"/>
    <xf numFmtId="2" fontId="26" fillId="0" borderId="13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0" fontId="17" fillId="0" borderId="0" xfId="0" applyFont="1" applyFill="1" applyBorder="1"/>
    <xf numFmtId="0" fontId="29" fillId="0" borderId="0" xfId="0" applyFont="1" applyBorder="1"/>
    <xf numFmtId="4" fontId="28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23" fillId="0" borderId="6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4" fontId="0" fillId="0" borderId="0" xfId="0" applyNumberFormat="1"/>
    <xf numFmtId="2" fontId="0" fillId="0" borderId="0" xfId="0" applyNumberFormat="1" applyAlignment="1">
      <alignment horizontal="center"/>
    </xf>
    <xf numFmtId="2" fontId="23" fillId="0" borderId="6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/>
    </xf>
    <xf numFmtId="2" fontId="10" fillId="0" borderId="6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2" fontId="0" fillId="0" borderId="0" xfId="0" applyNumberFormat="1"/>
    <xf numFmtId="2" fontId="23" fillId="0" borderId="16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7" fillId="0" borderId="15" xfId="0" applyFont="1" applyFill="1" applyBorder="1"/>
    <xf numFmtId="0" fontId="17" fillId="0" borderId="15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0" fontId="19" fillId="0" borderId="0" xfId="0" applyFont="1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0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/>
    </xf>
    <xf numFmtId="164" fontId="20" fillId="0" borderId="18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23" fillId="0" borderId="5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left" vertical="center" wrapText="1" readingOrder="1"/>
    </xf>
    <xf numFmtId="0" fontId="28" fillId="0" borderId="2" xfId="0" applyFont="1" applyBorder="1" applyAlignment="1">
      <alignment horizontal="left" vertical="center" wrapText="1" readingOrder="1"/>
    </xf>
    <xf numFmtId="0" fontId="28" fillId="0" borderId="3" xfId="0" applyFont="1" applyBorder="1" applyAlignment="1">
      <alignment horizontal="left" vertical="center" wrapText="1" readingOrder="1"/>
    </xf>
    <xf numFmtId="0" fontId="0" fillId="0" borderId="0" xfId="0" applyAlignment="1">
      <alignment horizontal="left" vertical="center"/>
    </xf>
    <xf numFmtId="0" fontId="27" fillId="0" borderId="8" xfId="0" applyFont="1" applyBorder="1" applyAlignment="1">
      <alignment horizontal="center" vertical="center" wrapText="1" readingOrder="1"/>
    </xf>
    <xf numFmtId="0" fontId="27" fillId="0" borderId="3" xfId="0" applyFont="1" applyBorder="1" applyAlignment="1">
      <alignment horizontal="center" vertical="center" wrapText="1" readingOrder="1"/>
    </xf>
    <xf numFmtId="3" fontId="10" fillId="0" borderId="21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3" fontId="23" fillId="0" borderId="22" xfId="0" applyNumberFormat="1" applyFont="1" applyFill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Sarcosine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2'!$B$9:$E$9</c:f>
                <c:numCache>
                  <c:formatCode>General</c:formatCode>
                  <c:ptCount val="4"/>
                  <c:pt idx="0">
                    <c:v>1431954.8197206969</c:v>
                  </c:pt>
                  <c:pt idx="1">
                    <c:v>2532158.1846009013</c:v>
                  </c:pt>
                  <c:pt idx="2">
                    <c:v>3051339.0167832877</c:v>
                  </c:pt>
                  <c:pt idx="3">
                    <c:v>2269656.7525536395</c:v>
                  </c:pt>
                </c:numCache>
              </c:numRef>
            </c:plus>
            <c:minus>
              <c:numRef>
                <c:f>'Figure 2'!$B$9:$E$9</c:f>
                <c:numCache>
                  <c:formatCode>General</c:formatCode>
                  <c:ptCount val="4"/>
                  <c:pt idx="0">
                    <c:v>1431954.8197206969</c:v>
                  </c:pt>
                  <c:pt idx="1">
                    <c:v>2532158.1846009013</c:v>
                  </c:pt>
                  <c:pt idx="2">
                    <c:v>3051339.0167832877</c:v>
                  </c:pt>
                  <c:pt idx="3">
                    <c:v>2269656.7525536395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'Figure 2'!$B$4:$E$4</c:f>
              <c:numCache>
                <c:formatCode>0.0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'Figure 2'!$B$8:$E$8</c:f>
              <c:numCache>
                <c:formatCode>0</c:formatCode>
                <c:ptCount val="4"/>
                <c:pt idx="0">
                  <c:v>67316241.666666672</c:v>
                </c:pt>
                <c:pt idx="1">
                  <c:v>69716748.333333328</c:v>
                </c:pt>
                <c:pt idx="2">
                  <c:v>99641684</c:v>
                </c:pt>
                <c:pt idx="3">
                  <c:v>76145811.333333328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008688"/>
        <c:axId val="245947720"/>
      </c:barChart>
      <c:catAx>
        <c:axId val="169008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(h)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5947720"/>
        <c:crosses val="autoZero"/>
        <c:auto val="1"/>
        <c:lblAlgn val="ctr"/>
        <c:lblOffset val="100"/>
        <c:noMultiLvlLbl val="0"/>
      </c:catAx>
      <c:valAx>
        <c:axId val="245947720"/>
        <c:scaling>
          <c:orientation val="minMax"/>
          <c:max val="1500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69008688"/>
        <c:crosses val="autoZero"/>
        <c:crossBetween val="between"/>
        <c:majorUnit val="50000000"/>
        <c:dispUnits>
          <c:builtInUnit val="hundred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  <a:sym typeface="Symbol" panose="05050102010706020507" pitchFamily="18" charset="2"/>
              </a:rPr>
              <a:t></a:t>
            </a: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-Alanine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1659230096237994E-2"/>
                  <c:y val="-5.0462962962962996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'Table 4'!$F$60:$F$70</c:f>
                <c:numCache>
                  <c:formatCode>General</c:formatCode>
                  <c:ptCount val="11"/>
                  <c:pt idx="0">
                    <c:v>5395.5690462946886</c:v>
                  </c:pt>
                  <c:pt idx="1">
                    <c:v>4837.1400985844157</c:v>
                  </c:pt>
                  <c:pt idx="2">
                    <c:v>20040.718874331829</c:v>
                  </c:pt>
                  <c:pt idx="3">
                    <c:v>38222.245159069345</c:v>
                  </c:pt>
                  <c:pt idx="4">
                    <c:v>65933.696061523267</c:v>
                  </c:pt>
                  <c:pt idx="5">
                    <c:v>334724.10705385415</c:v>
                  </c:pt>
                  <c:pt idx="6">
                    <c:v>749985.90144904295</c:v>
                  </c:pt>
                  <c:pt idx="7">
                    <c:v>389743.62401755078</c:v>
                  </c:pt>
                  <c:pt idx="8">
                    <c:v>2895085.1759428428</c:v>
                  </c:pt>
                  <c:pt idx="9">
                    <c:v>2253955.8700405704</c:v>
                  </c:pt>
                  <c:pt idx="10">
                    <c:v>2778173.2696343833</c:v>
                  </c:pt>
                </c:numCache>
              </c:numRef>
            </c:plus>
            <c:minus>
              <c:numRef>
                <c:f>'Table 4'!$F$60:$F$70</c:f>
                <c:numCache>
                  <c:formatCode>General</c:formatCode>
                  <c:ptCount val="11"/>
                  <c:pt idx="0">
                    <c:v>5395.5690462946886</c:v>
                  </c:pt>
                  <c:pt idx="1">
                    <c:v>4837.1400985844157</c:v>
                  </c:pt>
                  <c:pt idx="2">
                    <c:v>20040.718874331829</c:v>
                  </c:pt>
                  <c:pt idx="3">
                    <c:v>38222.245159069345</c:v>
                  </c:pt>
                  <c:pt idx="4">
                    <c:v>65933.696061523267</c:v>
                  </c:pt>
                  <c:pt idx="5">
                    <c:v>334724.10705385415</c:v>
                  </c:pt>
                  <c:pt idx="6">
                    <c:v>749985.90144904295</c:v>
                  </c:pt>
                  <c:pt idx="7">
                    <c:v>389743.62401755078</c:v>
                  </c:pt>
                  <c:pt idx="8">
                    <c:v>2895085.1759428428</c:v>
                  </c:pt>
                  <c:pt idx="9">
                    <c:v>2253955.8700405704</c:v>
                  </c:pt>
                  <c:pt idx="10">
                    <c:v>2778173.2696343833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'Table 4'!$A$60:$A$70</c:f>
              <c:numCache>
                <c:formatCode>0.00</c:formatCode>
                <c:ptCount val="11"/>
                <c:pt idx="0">
                  <c:v>0.06</c:v>
                </c:pt>
                <c:pt idx="1">
                  <c:v>0.12</c:v>
                </c:pt>
                <c:pt idx="2">
                  <c:v>0.24</c:v>
                </c:pt>
                <c:pt idx="3">
                  <c:v>0.49</c:v>
                </c:pt>
                <c:pt idx="4">
                  <c:v>0.98</c:v>
                </c:pt>
                <c:pt idx="5">
                  <c:v>1.9530000000000001</c:v>
                </c:pt>
                <c:pt idx="6">
                  <c:v>3.9</c:v>
                </c:pt>
                <c:pt idx="7">
                  <c:v>7.81</c:v>
                </c:pt>
                <c:pt idx="8">
                  <c:v>15.625</c:v>
                </c:pt>
                <c:pt idx="9">
                  <c:v>31.25</c:v>
                </c:pt>
                <c:pt idx="10">
                  <c:v>62.5</c:v>
                </c:pt>
              </c:numCache>
            </c:numRef>
          </c:xVal>
          <c:yVal>
            <c:numRef>
              <c:f>'Table 4'!$E$60:$E$70</c:f>
              <c:numCache>
                <c:formatCode>0</c:formatCode>
                <c:ptCount val="11"/>
                <c:pt idx="0">
                  <c:v>24648.666666666668</c:v>
                </c:pt>
                <c:pt idx="1">
                  <c:v>26833.666666666668</c:v>
                </c:pt>
                <c:pt idx="2">
                  <c:v>53730</c:v>
                </c:pt>
                <c:pt idx="3">
                  <c:v>143087</c:v>
                </c:pt>
                <c:pt idx="4">
                  <c:v>290348.33333333331</c:v>
                </c:pt>
                <c:pt idx="5">
                  <c:v>823815</c:v>
                </c:pt>
                <c:pt idx="6">
                  <c:v>1627422.3333333333</c:v>
                </c:pt>
                <c:pt idx="7">
                  <c:v>2973093.6666666665</c:v>
                </c:pt>
                <c:pt idx="8">
                  <c:v>5479046</c:v>
                </c:pt>
                <c:pt idx="9">
                  <c:v>12622088.333333334</c:v>
                </c:pt>
                <c:pt idx="10">
                  <c:v>29980829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733064"/>
        <c:axId val="246733456"/>
      </c:scatterChart>
      <c:valAx>
        <c:axId val="24673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Concentration of </a:t>
                </a: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  <a:sym typeface="Symbol" panose="05050102010706020507" pitchFamily="18" charset="2"/>
                  </a:rPr>
                  <a:t></a:t>
                </a: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-alanine (µg/mL)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6733456"/>
        <c:crosses val="autoZero"/>
        <c:crossBetween val="midCat"/>
      </c:valAx>
      <c:valAx>
        <c:axId val="246733456"/>
        <c:scaling>
          <c:orientation val="minMax"/>
          <c:max val="400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6733064"/>
        <c:crosses val="autoZero"/>
        <c:crossBetween val="midCat"/>
        <c:majorUnit val="10000000"/>
        <c:dispUnits>
          <c:builtInUnit val="hundred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  <a:sym typeface="Symbol" panose="05050102010706020507" pitchFamily="18" charset="2"/>
              </a:rPr>
              <a:t>Creainine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1659230096237994E-2"/>
                  <c:y val="-5.0462962962962996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'Table 4'!$F$76:$F$89</c:f>
                <c:numCache>
                  <c:formatCode>General</c:formatCode>
                  <c:ptCount val="14"/>
                  <c:pt idx="0">
                    <c:v>2768.0921829544141</c:v>
                  </c:pt>
                  <c:pt idx="1">
                    <c:v>1506.4814414168311</c:v>
                  </c:pt>
                  <c:pt idx="2">
                    <c:v>1945.0761767430429</c:v>
                  </c:pt>
                  <c:pt idx="3">
                    <c:v>1694.4262549114769</c:v>
                  </c:pt>
                  <c:pt idx="4">
                    <c:v>21820.438377814502</c:v>
                  </c:pt>
                  <c:pt idx="5">
                    <c:v>83680.888481181886</c:v>
                  </c:pt>
                  <c:pt idx="6">
                    <c:v>830230.64483330969</c:v>
                  </c:pt>
                  <c:pt idx="7">
                    <c:v>1585191.1475012512</c:v>
                  </c:pt>
                  <c:pt idx="8">
                    <c:v>2572393.9314908595</c:v>
                  </c:pt>
                  <c:pt idx="9">
                    <c:v>9025849.4769971836</c:v>
                  </c:pt>
                  <c:pt idx="10">
                    <c:v>95578405.584803179</c:v>
                  </c:pt>
                  <c:pt idx="11">
                    <c:v>10944487.446519794</c:v>
                  </c:pt>
                  <c:pt idx="12">
                    <c:v>48914654.985605173</c:v>
                  </c:pt>
                  <c:pt idx="13">
                    <c:v>176819021.61534944</c:v>
                  </c:pt>
                </c:numCache>
              </c:numRef>
            </c:plus>
            <c:minus>
              <c:numRef>
                <c:f>'Table 4'!$F$76:$F$89</c:f>
                <c:numCache>
                  <c:formatCode>General</c:formatCode>
                  <c:ptCount val="14"/>
                  <c:pt idx="0">
                    <c:v>2768.0921829544141</c:v>
                  </c:pt>
                  <c:pt idx="1">
                    <c:v>1506.4814414168311</c:v>
                  </c:pt>
                  <c:pt idx="2">
                    <c:v>1945.0761767430429</c:v>
                  </c:pt>
                  <c:pt idx="3">
                    <c:v>1694.4262549114769</c:v>
                  </c:pt>
                  <c:pt idx="4">
                    <c:v>21820.438377814502</c:v>
                  </c:pt>
                  <c:pt idx="5">
                    <c:v>83680.888481181886</c:v>
                  </c:pt>
                  <c:pt idx="6">
                    <c:v>830230.64483330969</c:v>
                  </c:pt>
                  <c:pt idx="7">
                    <c:v>1585191.1475012512</c:v>
                  </c:pt>
                  <c:pt idx="8">
                    <c:v>2572393.9314908595</c:v>
                  </c:pt>
                  <c:pt idx="9">
                    <c:v>9025849.4769971836</c:v>
                  </c:pt>
                  <c:pt idx="10">
                    <c:v>95578405.584803179</c:v>
                  </c:pt>
                  <c:pt idx="11">
                    <c:v>10944487.446519794</c:v>
                  </c:pt>
                  <c:pt idx="12">
                    <c:v>48914654.985605173</c:v>
                  </c:pt>
                  <c:pt idx="13">
                    <c:v>176819021.61534944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'Table 4'!$A$76:$A$89</c:f>
              <c:numCache>
                <c:formatCode>General</c:formatCode>
                <c:ptCount val="14"/>
                <c:pt idx="0">
                  <c:v>1.2E-2</c:v>
                </c:pt>
                <c:pt idx="1">
                  <c:v>2.4E-2</c:v>
                </c:pt>
                <c:pt idx="2">
                  <c:v>4.9000000000000002E-2</c:v>
                </c:pt>
                <c:pt idx="3">
                  <c:v>9.8000000000000004E-2</c:v>
                </c:pt>
                <c:pt idx="4">
                  <c:v>0.19500000000000001</c:v>
                </c:pt>
                <c:pt idx="5">
                  <c:v>0.39</c:v>
                </c:pt>
                <c:pt idx="6">
                  <c:v>0.78</c:v>
                </c:pt>
                <c:pt idx="7">
                  <c:v>1.56</c:v>
                </c:pt>
                <c:pt idx="8">
                  <c:v>3.12</c:v>
                </c:pt>
                <c:pt idx="9">
                  <c:v>6.24</c:v>
                </c:pt>
                <c:pt idx="10">
                  <c:v>12.5</c:v>
                </c:pt>
                <c:pt idx="11">
                  <c:v>25</c:v>
                </c:pt>
                <c:pt idx="12">
                  <c:v>50</c:v>
                </c:pt>
                <c:pt idx="13">
                  <c:v>100</c:v>
                </c:pt>
              </c:numCache>
            </c:numRef>
          </c:xVal>
          <c:yVal>
            <c:numRef>
              <c:f>'Table 4'!$E$76:$E$89</c:f>
              <c:numCache>
                <c:formatCode>0</c:formatCode>
                <c:ptCount val="14"/>
                <c:pt idx="0">
                  <c:v>88336.333333333328</c:v>
                </c:pt>
                <c:pt idx="1">
                  <c:v>28458.666666666668</c:v>
                </c:pt>
                <c:pt idx="2">
                  <c:v>25733.333333333332</c:v>
                </c:pt>
                <c:pt idx="3">
                  <c:v>45332.333333333336</c:v>
                </c:pt>
                <c:pt idx="4">
                  <c:v>164745</c:v>
                </c:pt>
                <c:pt idx="5">
                  <c:v>131261</c:v>
                </c:pt>
                <c:pt idx="6">
                  <c:v>602671.33333333337</c:v>
                </c:pt>
                <c:pt idx="7">
                  <c:v>1231114.3333333333</c:v>
                </c:pt>
                <c:pt idx="8">
                  <c:v>3167002</c:v>
                </c:pt>
                <c:pt idx="9">
                  <c:v>12240420.333333334</c:v>
                </c:pt>
                <c:pt idx="10">
                  <c:v>82858580</c:v>
                </c:pt>
                <c:pt idx="11">
                  <c:v>169522466.66666666</c:v>
                </c:pt>
                <c:pt idx="12">
                  <c:v>490651818.66666669</c:v>
                </c:pt>
                <c:pt idx="13">
                  <c:v>1013182528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734240"/>
        <c:axId val="247365608"/>
      </c:scatterChart>
      <c:valAx>
        <c:axId val="246734240"/>
        <c:scaling>
          <c:orientation val="minMax"/>
          <c:max val="1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Concentration of </a:t>
                </a: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  <a:sym typeface="Symbol" panose="05050102010706020507" pitchFamily="18" charset="2"/>
                  </a:rPr>
                  <a:t>creatinine</a:t>
                </a: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(µg/mL)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7365608"/>
        <c:crosses val="autoZero"/>
        <c:crossBetween val="midCat"/>
      </c:valAx>
      <c:valAx>
        <c:axId val="247365608"/>
        <c:scaling>
          <c:orientation val="minMax"/>
          <c:max val="12000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6734240"/>
        <c:crosses val="autoZero"/>
        <c:crossBetween val="midCat"/>
        <c:majorUnit val="200000000"/>
        <c:dispUnits>
          <c:builtInUnit val="b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  <a:sym typeface="Symbol" panose="05050102010706020507" pitchFamily="18" charset="2"/>
              </a:rPr>
              <a:t></a:t>
            </a: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-Alanine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2'!$B$14:$E$14</c:f>
                <c:numCache>
                  <c:formatCode>General</c:formatCode>
                  <c:ptCount val="4"/>
                  <c:pt idx="0">
                    <c:v>1222630.4492823388</c:v>
                  </c:pt>
                  <c:pt idx="1">
                    <c:v>7551883.6872960376</c:v>
                  </c:pt>
                  <c:pt idx="2">
                    <c:v>7190612.4799603354</c:v>
                  </c:pt>
                  <c:pt idx="3">
                    <c:v>6047803.8666307079</c:v>
                  </c:pt>
                </c:numCache>
              </c:numRef>
            </c:plus>
            <c:minus>
              <c:numRef>
                <c:f>'Figure 2'!$B$14:$E$14</c:f>
                <c:numCache>
                  <c:formatCode>General</c:formatCode>
                  <c:ptCount val="4"/>
                  <c:pt idx="0">
                    <c:v>1222630.4492823388</c:v>
                  </c:pt>
                  <c:pt idx="1">
                    <c:v>7551883.6872960376</c:v>
                  </c:pt>
                  <c:pt idx="2">
                    <c:v>7190612.4799603354</c:v>
                  </c:pt>
                  <c:pt idx="3">
                    <c:v>6047803.8666307079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'Figure 2'!$B$4:$E$4</c:f>
              <c:numCache>
                <c:formatCode>0.0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'Figure 2'!$B$13:$E$13</c:f>
              <c:numCache>
                <c:formatCode>0</c:formatCode>
                <c:ptCount val="4"/>
                <c:pt idx="0">
                  <c:v>20196610.666666668</c:v>
                </c:pt>
                <c:pt idx="1">
                  <c:v>150517921</c:v>
                </c:pt>
                <c:pt idx="2">
                  <c:v>144059622.33333334</c:v>
                </c:pt>
                <c:pt idx="3">
                  <c:v>132277207.33333333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948504"/>
        <c:axId val="245948896"/>
      </c:barChart>
      <c:catAx>
        <c:axId val="245948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(h)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5948896"/>
        <c:crosses val="autoZero"/>
        <c:auto val="1"/>
        <c:lblAlgn val="ctr"/>
        <c:lblOffset val="100"/>
        <c:noMultiLvlLbl val="0"/>
      </c:catAx>
      <c:valAx>
        <c:axId val="245948896"/>
        <c:scaling>
          <c:orientation val="minMax"/>
          <c:max val="1500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5948504"/>
        <c:crosses val="autoZero"/>
        <c:crossBetween val="between"/>
        <c:majorUnit val="50000000"/>
        <c:dispUnits>
          <c:builtInUnit val="hundred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  <a:sym typeface="Symbol" panose="05050102010706020507" pitchFamily="18" charset="2"/>
              </a:rPr>
              <a:t></a:t>
            </a: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-Alanine</a:t>
            </a:r>
            <a:endParaRPr lang="en-US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2'!$B$19:$E$19</c:f>
                <c:numCache>
                  <c:formatCode>General</c:formatCode>
                  <c:ptCount val="4"/>
                  <c:pt idx="0">
                    <c:v>20981684.600635644</c:v>
                  </c:pt>
                  <c:pt idx="1">
                    <c:v>834319.87418275804</c:v>
                  </c:pt>
                  <c:pt idx="2">
                    <c:v>13531218.486716943</c:v>
                  </c:pt>
                  <c:pt idx="3">
                    <c:v>7919320.0621814337</c:v>
                  </c:pt>
                </c:numCache>
              </c:numRef>
            </c:plus>
            <c:minus>
              <c:numRef>
                <c:f>'Figure 2'!$B$19:$E$19</c:f>
                <c:numCache>
                  <c:formatCode>General</c:formatCode>
                  <c:ptCount val="4"/>
                  <c:pt idx="0">
                    <c:v>20981684.600635644</c:v>
                  </c:pt>
                  <c:pt idx="1">
                    <c:v>834319.87418275804</c:v>
                  </c:pt>
                  <c:pt idx="2">
                    <c:v>13531218.486716943</c:v>
                  </c:pt>
                  <c:pt idx="3">
                    <c:v>7919320.0621814337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alpha val="94000"/>
                  </a:schemeClr>
                </a:solidFill>
                <a:round/>
              </a:ln>
              <a:effectLst/>
            </c:spPr>
          </c:errBars>
          <c:cat>
            <c:numRef>
              <c:f>'Figure 2'!$B$4:$E$4</c:f>
              <c:numCache>
                <c:formatCode>0.0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'Figure 2'!$B$18:$E$18</c:f>
              <c:numCache>
                <c:formatCode>0</c:formatCode>
                <c:ptCount val="4"/>
                <c:pt idx="0">
                  <c:v>408412209</c:v>
                </c:pt>
                <c:pt idx="1">
                  <c:v>42044175.666666664</c:v>
                </c:pt>
                <c:pt idx="2">
                  <c:v>325002361.66666669</c:v>
                </c:pt>
                <c:pt idx="3">
                  <c:v>205020401.33333334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949680"/>
        <c:axId val="245950072"/>
      </c:barChart>
      <c:catAx>
        <c:axId val="24594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(h)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5950072"/>
        <c:crosses val="autoZero"/>
        <c:auto val="1"/>
        <c:lblAlgn val="ctr"/>
        <c:lblOffset val="100"/>
        <c:noMultiLvlLbl val="0"/>
      </c:catAx>
      <c:valAx>
        <c:axId val="245950072"/>
        <c:scaling>
          <c:orientation val="minMax"/>
          <c:max val="4500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5949680"/>
        <c:crosses val="autoZero"/>
        <c:crossBetween val="between"/>
        <c:majorUnit val="200000000"/>
        <c:dispUnits>
          <c:builtInUnit val="hundred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  <a:sym typeface="Symbol" panose="05050102010706020507" pitchFamily="18" charset="2"/>
              </a:rPr>
              <a:t>Glycine</a:t>
            </a:r>
            <a:endParaRPr lang="en-US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2'!$B$24:$E$24</c:f>
                <c:numCache>
                  <c:formatCode>General</c:formatCode>
                  <c:ptCount val="4"/>
                  <c:pt idx="0">
                    <c:v>3547144.6122339023</c:v>
                  </c:pt>
                  <c:pt idx="1">
                    <c:v>3474429.4340575305</c:v>
                  </c:pt>
                  <c:pt idx="2">
                    <c:v>2325057.6149842679</c:v>
                  </c:pt>
                  <c:pt idx="3">
                    <c:v>1340534.2209443965</c:v>
                  </c:pt>
                </c:numCache>
              </c:numRef>
            </c:plus>
            <c:minus>
              <c:numRef>
                <c:f>'Figure 2'!$B$24:$E$24</c:f>
                <c:numCache>
                  <c:formatCode>General</c:formatCode>
                  <c:ptCount val="4"/>
                  <c:pt idx="0">
                    <c:v>3547144.6122339023</c:v>
                  </c:pt>
                  <c:pt idx="1">
                    <c:v>3474429.4340575305</c:v>
                  </c:pt>
                  <c:pt idx="2">
                    <c:v>2325057.6149842679</c:v>
                  </c:pt>
                  <c:pt idx="3">
                    <c:v>1340534.2209443965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'Figure 2'!$B$4:$E$4</c:f>
              <c:numCache>
                <c:formatCode>0.0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'Figure 2'!$B$23:$E$23</c:f>
              <c:numCache>
                <c:formatCode>0</c:formatCode>
                <c:ptCount val="4"/>
                <c:pt idx="0">
                  <c:v>91887102</c:v>
                </c:pt>
                <c:pt idx="1">
                  <c:v>64986814.666666664</c:v>
                </c:pt>
                <c:pt idx="2">
                  <c:v>68446628.333333328</c:v>
                </c:pt>
                <c:pt idx="3">
                  <c:v>47504073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123296"/>
        <c:axId val="246123688"/>
      </c:barChart>
      <c:catAx>
        <c:axId val="246123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(h)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6123688"/>
        <c:crosses val="autoZero"/>
        <c:auto val="1"/>
        <c:lblAlgn val="ctr"/>
        <c:lblOffset val="100"/>
        <c:noMultiLvlLbl val="0"/>
      </c:catAx>
      <c:valAx>
        <c:axId val="246123688"/>
        <c:scaling>
          <c:orientation val="minMax"/>
          <c:max val="1500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6123296"/>
        <c:crosses val="autoZero"/>
        <c:crossBetween val="between"/>
        <c:majorUnit val="50000000"/>
        <c:dispUnits>
          <c:builtInUnit val="hundred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  <a:sym typeface="Symbol" panose="05050102010706020507" pitchFamily="18" charset="2"/>
              </a:rPr>
              <a:t>Creatinine</a:t>
            </a:r>
            <a:endParaRPr lang="en-US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2'!$B$29:$E$29</c:f>
                <c:numCache>
                  <c:formatCode>General</c:formatCode>
                  <c:ptCount val="4"/>
                  <c:pt idx="0">
                    <c:v>204774902.58971822</c:v>
                  </c:pt>
                  <c:pt idx="1">
                    <c:v>257527732.17023176</c:v>
                  </c:pt>
                  <c:pt idx="2">
                    <c:v>208310059.06771708</c:v>
                  </c:pt>
                  <c:pt idx="3">
                    <c:v>324730791.57452506</c:v>
                  </c:pt>
                </c:numCache>
              </c:numRef>
            </c:plus>
            <c:minus>
              <c:numRef>
                <c:f>'Figure 2'!$B$29:$E$29</c:f>
                <c:numCache>
                  <c:formatCode>General</c:formatCode>
                  <c:ptCount val="4"/>
                  <c:pt idx="0">
                    <c:v>204774902.58971822</c:v>
                  </c:pt>
                  <c:pt idx="1">
                    <c:v>257527732.17023176</c:v>
                  </c:pt>
                  <c:pt idx="2">
                    <c:v>208310059.06771708</c:v>
                  </c:pt>
                  <c:pt idx="3">
                    <c:v>324730791.57452506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'Figure 2'!$B$4:$E$4</c:f>
              <c:numCache>
                <c:formatCode>0.0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'Figure 2'!$B$28:$E$28</c:f>
              <c:numCache>
                <c:formatCode>0</c:formatCode>
                <c:ptCount val="4"/>
                <c:pt idx="0">
                  <c:v>3113882539.3333335</c:v>
                </c:pt>
                <c:pt idx="1">
                  <c:v>3533281731</c:v>
                </c:pt>
                <c:pt idx="2">
                  <c:v>3593408253</c:v>
                </c:pt>
                <c:pt idx="3">
                  <c:v>5296850928.666667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124472"/>
        <c:axId val="246124864"/>
      </c:barChart>
      <c:catAx>
        <c:axId val="246124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(h)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6124864"/>
        <c:crosses val="autoZero"/>
        <c:auto val="1"/>
        <c:lblAlgn val="ctr"/>
        <c:lblOffset val="100"/>
        <c:noMultiLvlLbl val="0"/>
      </c:catAx>
      <c:valAx>
        <c:axId val="246124864"/>
        <c:scaling>
          <c:orientation val="minMax"/>
          <c:max val="60000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6124472"/>
        <c:crosses val="autoZero"/>
        <c:crossBetween val="between"/>
        <c:majorUnit val="2000000000"/>
        <c:dispUnits>
          <c:builtInUnit val="b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78765432098801"/>
          <c:y val="3.8216557560825301E-2"/>
          <c:w val="0.79707156605424301"/>
          <c:h val="0.81157755681153998"/>
        </c:manualLayout>
      </c:layout>
      <c:scatterChart>
        <c:scatterStyle val="lineMarker"/>
        <c:varyColors val="0"/>
        <c:ser>
          <c:idx val="0"/>
          <c:order val="0"/>
          <c:tx>
            <c:v>Stability (%) α-alanine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('Figure 5'!$K$4,'Figure 5'!$K$6:$K$15)</c:f>
                <c:numCache>
                  <c:formatCode>General</c:formatCode>
                  <c:ptCount val="11"/>
                  <c:pt idx="0">
                    <c:v>4.5959247165287618</c:v>
                  </c:pt>
                  <c:pt idx="1">
                    <c:v>5.401216622206519</c:v>
                  </c:pt>
                  <c:pt idx="2">
                    <c:v>4.3993197235481807</c:v>
                  </c:pt>
                  <c:pt idx="3">
                    <c:v>4.9307745855325127</c:v>
                  </c:pt>
                  <c:pt idx="4">
                    <c:v>5.2682460079233238</c:v>
                  </c:pt>
                  <c:pt idx="5">
                    <c:v>5.04773853654617</c:v>
                  </c:pt>
                  <c:pt idx="6">
                    <c:v>4.7391950427613043</c:v>
                  </c:pt>
                  <c:pt idx="7">
                    <c:v>5.992297083200512</c:v>
                  </c:pt>
                  <c:pt idx="8">
                    <c:v>4.4102324579701371</c:v>
                  </c:pt>
                  <c:pt idx="9">
                    <c:v>4.987381711212139</c:v>
                  </c:pt>
                  <c:pt idx="10">
                    <c:v>5.1244551255068416</c:v>
                  </c:pt>
                </c:numCache>
              </c:numRef>
            </c:plus>
            <c:minus>
              <c:numRef>
                <c:f>('Figure 5'!$K$4,'Figure 5'!$K$6:$K$15)</c:f>
                <c:numCache>
                  <c:formatCode>General</c:formatCode>
                  <c:ptCount val="11"/>
                  <c:pt idx="0">
                    <c:v>4.5959247165287618</c:v>
                  </c:pt>
                  <c:pt idx="1">
                    <c:v>5.401216622206519</c:v>
                  </c:pt>
                  <c:pt idx="2">
                    <c:v>4.3993197235481807</c:v>
                  </c:pt>
                  <c:pt idx="3">
                    <c:v>4.9307745855325127</c:v>
                  </c:pt>
                  <c:pt idx="4">
                    <c:v>5.2682460079233238</c:v>
                  </c:pt>
                  <c:pt idx="5">
                    <c:v>5.04773853654617</c:v>
                  </c:pt>
                  <c:pt idx="6">
                    <c:v>4.7391950427613043</c:v>
                  </c:pt>
                  <c:pt idx="7">
                    <c:v>5.992297083200512</c:v>
                  </c:pt>
                  <c:pt idx="8">
                    <c:v>4.4102324579701371</c:v>
                  </c:pt>
                  <c:pt idx="9">
                    <c:v>4.987381711212139</c:v>
                  </c:pt>
                  <c:pt idx="10">
                    <c:v>5.1244551255068416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'Figure 5'!$B$5:$B$15</c:f>
              <c:numCache>
                <c:formatCode>0.00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'Figure 5'!$J$5:$J$15</c:f>
              <c:numCache>
                <c:formatCode>0</c:formatCode>
                <c:ptCount val="11"/>
                <c:pt idx="0">
                  <c:v>100</c:v>
                </c:pt>
                <c:pt idx="1">
                  <c:v>97.036000000000001</c:v>
                </c:pt>
                <c:pt idx="2">
                  <c:v>91.784899999999993</c:v>
                </c:pt>
                <c:pt idx="3">
                  <c:v>95.677733333333322</c:v>
                </c:pt>
                <c:pt idx="4">
                  <c:v>81.120999999999995</c:v>
                </c:pt>
                <c:pt idx="5">
                  <c:v>71.852333333333334</c:v>
                </c:pt>
                <c:pt idx="6">
                  <c:v>72.230133333333342</c:v>
                </c:pt>
                <c:pt idx="7">
                  <c:v>78.808666666666667</c:v>
                </c:pt>
                <c:pt idx="8">
                  <c:v>75.342333333333329</c:v>
                </c:pt>
                <c:pt idx="9">
                  <c:v>55.86633333333333</c:v>
                </c:pt>
                <c:pt idx="10">
                  <c:v>46.937666666666672</c:v>
                </c:pt>
              </c:numCache>
            </c:numRef>
          </c:yVal>
          <c:smooth val="0"/>
        </c:ser>
        <c:ser>
          <c:idx val="1"/>
          <c:order val="1"/>
          <c:tx>
            <c:v>Stability (%) glycine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star"/>
            <c:size val="7"/>
            <c:spPr>
              <a:solidFill>
                <a:schemeClr val="accent3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('Figure 5'!$K$16,'Figure 5'!$K$18:$K$27)</c:f>
                <c:numCache>
                  <c:formatCode>General</c:formatCode>
                  <c:ptCount val="11"/>
                  <c:pt idx="0">
                    <c:v>5.0575291727614706</c:v>
                  </c:pt>
                  <c:pt idx="1">
                    <c:v>5.2987176121523332</c:v>
                  </c:pt>
                  <c:pt idx="2">
                    <c:v>4.3812885091032339</c:v>
                  </c:pt>
                  <c:pt idx="3">
                    <c:v>5.312967061821487</c:v>
                  </c:pt>
                  <c:pt idx="4">
                    <c:v>7.1615570234411976</c:v>
                  </c:pt>
                  <c:pt idx="5">
                    <c:v>5.9616177614246064</c:v>
                  </c:pt>
                  <c:pt idx="6">
                    <c:v>5.6305518675644377</c:v>
                  </c:pt>
                  <c:pt idx="7">
                    <c:v>6.062253074009142</c:v>
                  </c:pt>
                  <c:pt idx="8">
                    <c:v>4.9034600368855159</c:v>
                  </c:pt>
                  <c:pt idx="9">
                    <c:v>5.6123848763248585</c:v>
                  </c:pt>
                  <c:pt idx="10">
                    <c:v>5.6598036185012814</c:v>
                  </c:pt>
                </c:numCache>
              </c:numRef>
            </c:plus>
            <c:minus>
              <c:numRef>
                <c:f>('Figure 5'!$K$16,'Figure 5'!$K$18:$K$27)</c:f>
                <c:numCache>
                  <c:formatCode>General</c:formatCode>
                  <c:ptCount val="11"/>
                  <c:pt idx="0">
                    <c:v>5.0575291727614706</c:v>
                  </c:pt>
                  <c:pt idx="1">
                    <c:v>5.2987176121523332</c:v>
                  </c:pt>
                  <c:pt idx="2">
                    <c:v>4.3812885091032339</c:v>
                  </c:pt>
                  <c:pt idx="3">
                    <c:v>5.312967061821487</c:v>
                  </c:pt>
                  <c:pt idx="4">
                    <c:v>7.1615570234411976</c:v>
                  </c:pt>
                  <c:pt idx="5">
                    <c:v>5.9616177614246064</c:v>
                  </c:pt>
                  <c:pt idx="6">
                    <c:v>5.6305518675644377</c:v>
                  </c:pt>
                  <c:pt idx="7">
                    <c:v>6.062253074009142</c:v>
                  </c:pt>
                  <c:pt idx="8">
                    <c:v>4.9034600368855159</c:v>
                  </c:pt>
                  <c:pt idx="9">
                    <c:v>5.6123848763248585</c:v>
                  </c:pt>
                  <c:pt idx="10">
                    <c:v>5.6598036185012814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5'!$B$5:$B$15</c:f>
              <c:numCache>
                <c:formatCode>0.00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'Figure 5'!$J$17:$J$27</c:f>
              <c:numCache>
                <c:formatCode>0</c:formatCode>
                <c:ptCount val="11"/>
                <c:pt idx="0">
                  <c:v>100</c:v>
                </c:pt>
                <c:pt idx="1">
                  <c:v>99.725333333333325</c:v>
                </c:pt>
                <c:pt idx="2">
                  <c:v>93.572999999999993</c:v>
                </c:pt>
                <c:pt idx="3">
                  <c:v>97.000999999999991</c:v>
                </c:pt>
                <c:pt idx="4">
                  <c:v>79.983999999999995</c:v>
                </c:pt>
                <c:pt idx="5">
                  <c:v>71.635333333333335</c:v>
                </c:pt>
                <c:pt idx="6">
                  <c:v>67.719666666666669</c:v>
                </c:pt>
                <c:pt idx="7">
                  <c:v>74.550666666666672</c:v>
                </c:pt>
                <c:pt idx="8">
                  <c:v>67.705666666666673</c:v>
                </c:pt>
                <c:pt idx="9">
                  <c:v>49.213000000000001</c:v>
                </c:pt>
                <c:pt idx="10">
                  <c:v>39.216000000000001</c:v>
                </c:pt>
              </c:numCache>
            </c:numRef>
          </c:yVal>
          <c:smooth val="0"/>
        </c:ser>
        <c:ser>
          <c:idx val="2"/>
          <c:order val="2"/>
          <c:tx>
            <c:v>Stability (%) sarcosine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('Figure 5'!$K$28,'Figure 5'!$K$30:$K$39)</c:f>
                <c:numCache>
                  <c:formatCode>General</c:formatCode>
                  <c:ptCount val="11"/>
                  <c:pt idx="0">
                    <c:v>4.984505893265645</c:v>
                  </c:pt>
                  <c:pt idx="1">
                    <c:v>4.4821899037561224</c:v>
                  </c:pt>
                  <c:pt idx="2">
                    <c:v>5.6875111428462253</c:v>
                  </c:pt>
                  <c:pt idx="3">
                    <c:v>5.7815510318022225</c:v>
                  </c:pt>
                  <c:pt idx="4">
                    <c:v>5.224542372304005</c:v>
                  </c:pt>
                  <c:pt idx="5">
                    <c:v>5.5985537715854212</c:v>
                  </c:pt>
                  <c:pt idx="6">
                    <c:v>5.5440981532917757</c:v>
                  </c:pt>
                  <c:pt idx="7">
                    <c:v>5.5597635741099642</c:v>
                  </c:pt>
                  <c:pt idx="8">
                    <c:v>5.5381480896896722</c:v>
                  </c:pt>
                  <c:pt idx="9">
                    <c:v>5.6123848763248585</c:v>
                  </c:pt>
                  <c:pt idx="10">
                    <c:v>5.2497949483765565</c:v>
                  </c:pt>
                </c:numCache>
              </c:numRef>
            </c:plus>
            <c:minus>
              <c:numRef>
                <c:f>('Figure 5'!$K$28,'Figure 5'!$K$30:$K$39)</c:f>
                <c:numCache>
                  <c:formatCode>General</c:formatCode>
                  <c:ptCount val="11"/>
                  <c:pt idx="0">
                    <c:v>4.984505893265645</c:v>
                  </c:pt>
                  <c:pt idx="1">
                    <c:v>4.4821899037561224</c:v>
                  </c:pt>
                  <c:pt idx="2">
                    <c:v>5.6875111428462253</c:v>
                  </c:pt>
                  <c:pt idx="3">
                    <c:v>5.7815510318022225</c:v>
                  </c:pt>
                  <c:pt idx="4">
                    <c:v>5.224542372304005</c:v>
                  </c:pt>
                  <c:pt idx="5">
                    <c:v>5.5985537715854212</c:v>
                  </c:pt>
                  <c:pt idx="6">
                    <c:v>5.5440981532917757</c:v>
                  </c:pt>
                  <c:pt idx="7">
                    <c:v>5.5597635741099642</c:v>
                  </c:pt>
                  <c:pt idx="8">
                    <c:v>5.5381480896896722</c:v>
                  </c:pt>
                  <c:pt idx="9">
                    <c:v>5.6123848763248585</c:v>
                  </c:pt>
                  <c:pt idx="10">
                    <c:v>5.2497949483765565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'Figure 5'!$B$29:$B$39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'Figure 5'!$J$29:$J$39</c:f>
              <c:numCache>
                <c:formatCode>0</c:formatCode>
                <c:ptCount val="11"/>
                <c:pt idx="0">
                  <c:v>100</c:v>
                </c:pt>
                <c:pt idx="1">
                  <c:v>100.75066666666667</c:v>
                </c:pt>
                <c:pt idx="2">
                  <c:v>94.76400000000001</c:v>
                </c:pt>
                <c:pt idx="3">
                  <c:v>98.741666666666674</c:v>
                </c:pt>
                <c:pt idx="4">
                  <c:v>84.54</c:v>
                </c:pt>
                <c:pt idx="5">
                  <c:v>76.052333333333351</c:v>
                </c:pt>
                <c:pt idx="6">
                  <c:v>74.988666666666674</c:v>
                </c:pt>
                <c:pt idx="7">
                  <c:v>83.190999999999988</c:v>
                </c:pt>
                <c:pt idx="8">
                  <c:v>79.381233333333327</c:v>
                </c:pt>
                <c:pt idx="9">
                  <c:v>59.213000000000001</c:v>
                </c:pt>
                <c:pt idx="10">
                  <c:v>47.298000000000002</c:v>
                </c:pt>
              </c:numCache>
            </c:numRef>
          </c:yVal>
          <c:smooth val="0"/>
        </c:ser>
        <c:ser>
          <c:idx val="3"/>
          <c:order val="3"/>
          <c:tx>
            <c:v>Stability (%) β-alanine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('Figure 5'!$K$40,'Figure 5'!$K$42:$K$51)</c:f>
                <c:numCache>
                  <c:formatCode>General</c:formatCode>
                  <c:ptCount val="11"/>
                  <c:pt idx="0">
                    <c:v>7.5744440280018814</c:v>
                  </c:pt>
                  <c:pt idx="1">
                    <c:v>7.1658300519432743</c:v>
                  </c:pt>
                  <c:pt idx="2">
                    <c:v>7.3791280029101918</c:v>
                  </c:pt>
                  <c:pt idx="3">
                    <c:v>7.703391046372583</c:v>
                  </c:pt>
                  <c:pt idx="4">
                    <c:v>7.8466092677028305</c:v>
                  </c:pt>
                  <c:pt idx="5">
                    <c:v>7.6528325692734818</c:v>
                  </c:pt>
                  <c:pt idx="6">
                    <c:v>7.043311755133379</c:v>
                  </c:pt>
                  <c:pt idx="7">
                    <c:v>7.1721648056915157</c:v>
                  </c:pt>
                  <c:pt idx="8">
                    <c:v>7.8359217921909892</c:v>
                  </c:pt>
                  <c:pt idx="9">
                    <c:v>7.5160561253891913</c:v>
                  </c:pt>
                  <c:pt idx="10">
                    <c:v>7.1916581164105242</c:v>
                  </c:pt>
                </c:numCache>
              </c:numRef>
            </c:plus>
            <c:minus>
              <c:numRef>
                <c:f>('Figure 5'!$K$40,'Figure 5'!$K$42:$K$51)</c:f>
                <c:numCache>
                  <c:formatCode>General</c:formatCode>
                  <c:ptCount val="11"/>
                  <c:pt idx="0">
                    <c:v>7.5744440280018814</c:v>
                  </c:pt>
                  <c:pt idx="1">
                    <c:v>7.1658300519432743</c:v>
                  </c:pt>
                  <c:pt idx="2">
                    <c:v>7.3791280029101918</c:v>
                  </c:pt>
                  <c:pt idx="3">
                    <c:v>7.703391046372583</c:v>
                  </c:pt>
                  <c:pt idx="4">
                    <c:v>7.8466092677028305</c:v>
                  </c:pt>
                  <c:pt idx="5">
                    <c:v>7.6528325692734818</c:v>
                  </c:pt>
                  <c:pt idx="6">
                    <c:v>7.043311755133379</c:v>
                  </c:pt>
                  <c:pt idx="7">
                    <c:v>7.1721648056915157</c:v>
                  </c:pt>
                  <c:pt idx="8">
                    <c:v>7.8359217921909892</c:v>
                  </c:pt>
                  <c:pt idx="9">
                    <c:v>7.5160561253891913</c:v>
                  </c:pt>
                  <c:pt idx="10">
                    <c:v>7.1916581164105242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'Figure 5'!$B$41:$B$51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'Figure 5'!$J$41:$J$51</c:f>
              <c:numCache>
                <c:formatCode>0</c:formatCode>
                <c:ptCount val="11"/>
                <c:pt idx="0">
                  <c:v>100</c:v>
                </c:pt>
                <c:pt idx="1">
                  <c:v>100.89166666666667</c:v>
                </c:pt>
                <c:pt idx="2">
                  <c:v>87.450833333333335</c:v>
                </c:pt>
                <c:pt idx="3">
                  <c:v>85.357933333333335</c:v>
                </c:pt>
                <c:pt idx="4">
                  <c:v>75.305999999999997</c:v>
                </c:pt>
                <c:pt idx="5">
                  <c:v>55.44466666666667</c:v>
                </c:pt>
                <c:pt idx="6">
                  <c:v>62.007399999999997</c:v>
                </c:pt>
                <c:pt idx="7">
                  <c:v>66.131</c:v>
                </c:pt>
                <c:pt idx="8">
                  <c:v>61.208333333333336</c:v>
                </c:pt>
                <c:pt idx="9">
                  <c:v>33.896599999999999</c:v>
                </c:pt>
                <c:pt idx="10">
                  <c:v>23.768433333333334</c:v>
                </c:pt>
              </c:numCache>
            </c:numRef>
          </c:yVal>
          <c:smooth val="0"/>
        </c:ser>
        <c:ser>
          <c:idx val="4"/>
          <c:order val="4"/>
          <c:tx>
            <c:v>Stability (%) creatinine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('Figure 5'!$K$52,'Figure 5'!$K$54:$K$63)</c:f>
                <c:numCache>
                  <c:formatCode>General</c:formatCode>
                  <c:ptCount val="11"/>
                  <c:pt idx="0">
                    <c:v>6.1935664469942733</c:v>
                  </c:pt>
                  <c:pt idx="1">
                    <c:v>6.1063923653823622</c:v>
                  </c:pt>
                  <c:pt idx="2">
                    <c:v>6.4363398335803641</c:v>
                  </c:pt>
                  <c:pt idx="3">
                    <c:v>5.9164353017674411</c:v>
                  </c:pt>
                  <c:pt idx="4">
                    <c:v>5.7987481511098604</c:v>
                  </c:pt>
                  <c:pt idx="5">
                    <c:v>5.7697337965744433</c:v>
                  </c:pt>
                  <c:pt idx="6">
                    <c:v>5.9161624050843411</c:v>
                  </c:pt>
                  <c:pt idx="7">
                    <c:v>6.4892406592245706</c:v>
                  </c:pt>
                  <c:pt idx="8">
                    <c:v>6.4019029772404403</c:v>
                  </c:pt>
                  <c:pt idx="9">
                    <c:v>6.0439425322659455</c:v>
                  </c:pt>
                  <c:pt idx="10">
                    <c:v>6.0213421361022172</c:v>
                  </c:pt>
                </c:numCache>
              </c:numRef>
            </c:plus>
            <c:minus>
              <c:numRef>
                <c:f>('Figure 5'!$K$52,'Figure 5'!$K$54:$K$63)</c:f>
                <c:numCache>
                  <c:formatCode>General</c:formatCode>
                  <c:ptCount val="11"/>
                  <c:pt idx="0">
                    <c:v>6.1935664469942733</c:v>
                  </c:pt>
                  <c:pt idx="1">
                    <c:v>6.1063923653823622</c:v>
                  </c:pt>
                  <c:pt idx="2">
                    <c:v>6.4363398335803641</c:v>
                  </c:pt>
                  <c:pt idx="3">
                    <c:v>5.9164353017674411</c:v>
                  </c:pt>
                  <c:pt idx="4">
                    <c:v>5.7987481511098604</c:v>
                  </c:pt>
                  <c:pt idx="5">
                    <c:v>5.7697337965744433</c:v>
                  </c:pt>
                  <c:pt idx="6">
                    <c:v>5.9161624050843411</c:v>
                  </c:pt>
                  <c:pt idx="7">
                    <c:v>6.4892406592245706</c:v>
                  </c:pt>
                  <c:pt idx="8">
                    <c:v>6.4019029772404403</c:v>
                  </c:pt>
                  <c:pt idx="9">
                    <c:v>6.0439425322659455</c:v>
                  </c:pt>
                  <c:pt idx="10">
                    <c:v>6.0213421361022172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'Figure 5'!$B$53:$B$63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'Figure 5'!$J$53:$J$63</c:f>
              <c:numCache>
                <c:formatCode>0</c:formatCode>
                <c:ptCount val="11"/>
                <c:pt idx="0">
                  <c:v>100</c:v>
                </c:pt>
                <c:pt idx="1">
                  <c:v>107.2968</c:v>
                </c:pt>
                <c:pt idx="2">
                  <c:v>109.59853333333332</c:v>
                </c:pt>
                <c:pt idx="3">
                  <c:v>113.89139999999999</c:v>
                </c:pt>
                <c:pt idx="4">
                  <c:v>90.522999999999982</c:v>
                </c:pt>
                <c:pt idx="5">
                  <c:v>90.44283333333334</c:v>
                </c:pt>
                <c:pt idx="6">
                  <c:v>73.833633333333339</c:v>
                </c:pt>
                <c:pt idx="7">
                  <c:v>79.652333333333345</c:v>
                </c:pt>
                <c:pt idx="8">
                  <c:v>72.155100000000004</c:v>
                </c:pt>
                <c:pt idx="9">
                  <c:v>63.275333333333329</c:v>
                </c:pt>
                <c:pt idx="10">
                  <c:v>53.479800000000004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122512"/>
        <c:axId val="246125648"/>
      </c:scatterChart>
      <c:valAx>
        <c:axId val="246122512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(hour)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6125648"/>
        <c:crosses val="autoZero"/>
        <c:crossBetween val="midCat"/>
        <c:majorUnit val="0.5"/>
      </c:valAx>
      <c:valAx>
        <c:axId val="246125648"/>
        <c:scaling>
          <c:orientation val="minMax"/>
          <c:max val="1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Stability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6122512"/>
        <c:crossesAt val="-0.5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279012345679"/>
          <c:y val="3.7527674719911398E-2"/>
          <c:w val="0.26063995333916601"/>
          <c:h val="0.22501427623372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α-</a:t>
            </a: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Alanine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1659230096237994E-2"/>
                  <c:y val="-5.0462962962962996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'Table 4'!$F$5:$F$19</c:f>
                <c:numCache>
                  <c:formatCode>General</c:formatCode>
                  <c:ptCount val="15"/>
                  <c:pt idx="0">
                    <c:v>38838.807941713836</c:v>
                  </c:pt>
                  <c:pt idx="1">
                    <c:v>6305.5031784412986</c:v>
                  </c:pt>
                  <c:pt idx="2">
                    <c:v>27219.65676369438</c:v>
                  </c:pt>
                  <c:pt idx="3">
                    <c:v>122380.75696094273</c:v>
                  </c:pt>
                  <c:pt idx="4">
                    <c:v>55802.747925169417</c:v>
                  </c:pt>
                  <c:pt idx="5">
                    <c:v>227990.30248675053</c:v>
                  </c:pt>
                  <c:pt idx="6">
                    <c:v>184620.9164937711</c:v>
                  </c:pt>
                  <c:pt idx="7">
                    <c:v>576004.93495918333</c:v>
                  </c:pt>
                  <c:pt idx="8">
                    <c:v>1501957.3367136631</c:v>
                  </c:pt>
                  <c:pt idx="9">
                    <c:v>10172769.260821817</c:v>
                  </c:pt>
                  <c:pt idx="10">
                    <c:v>28503250.850840323</c:v>
                  </c:pt>
                  <c:pt idx="11">
                    <c:v>18150197.054385498</c:v>
                  </c:pt>
                  <c:pt idx="12">
                    <c:v>18382888.075980809</c:v>
                  </c:pt>
                  <c:pt idx="13">
                    <c:v>49204354.924713887</c:v>
                  </c:pt>
                  <c:pt idx="14">
                    <c:v>64504364.123166241</c:v>
                  </c:pt>
                </c:numCache>
              </c:numRef>
            </c:plus>
            <c:minus>
              <c:numRef>
                <c:f>'Table 4'!$F$5:$F$19</c:f>
                <c:numCache>
                  <c:formatCode>General</c:formatCode>
                  <c:ptCount val="15"/>
                  <c:pt idx="0">
                    <c:v>38838.807941713836</c:v>
                  </c:pt>
                  <c:pt idx="1">
                    <c:v>6305.5031784412986</c:v>
                  </c:pt>
                  <c:pt idx="2">
                    <c:v>27219.65676369438</c:v>
                  </c:pt>
                  <c:pt idx="3">
                    <c:v>122380.75696094273</c:v>
                  </c:pt>
                  <c:pt idx="4">
                    <c:v>55802.747925169417</c:v>
                  </c:pt>
                  <c:pt idx="5">
                    <c:v>227990.30248675053</c:v>
                  </c:pt>
                  <c:pt idx="6">
                    <c:v>184620.9164937711</c:v>
                  </c:pt>
                  <c:pt idx="7">
                    <c:v>576004.93495918333</c:v>
                  </c:pt>
                  <c:pt idx="8">
                    <c:v>1501957.3367136631</c:v>
                  </c:pt>
                  <c:pt idx="9">
                    <c:v>10172769.260821817</c:v>
                  </c:pt>
                  <c:pt idx="10">
                    <c:v>28503250.850840323</c:v>
                  </c:pt>
                  <c:pt idx="11">
                    <c:v>18150197.054385498</c:v>
                  </c:pt>
                  <c:pt idx="12">
                    <c:v>18382888.075980809</c:v>
                  </c:pt>
                  <c:pt idx="13">
                    <c:v>49204354.924713887</c:v>
                  </c:pt>
                  <c:pt idx="14">
                    <c:v>64504364.123166241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'Table 4'!$A$5:$A$19</c:f>
              <c:numCache>
                <c:formatCode>General</c:formatCode>
                <c:ptCount val="15"/>
                <c:pt idx="0">
                  <c:v>0.03</c:v>
                </c:pt>
                <c:pt idx="1">
                  <c:v>0.06</c:v>
                </c:pt>
                <c:pt idx="2">
                  <c:v>0.12</c:v>
                </c:pt>
                <c:pt idx="3">
                  <c:v>0.24</c:v>
                </c:pt>
                <c:pt idx="4">
                  <c:v>0.49</c:v>
                </c:pt>
                <c:pt idx="5">
                  <c:v>0.98</c:v>
                </c:pt>
                <c:pt idx="6">
                  <c:v>1.95</c:v>
                </c:pt>
                <c:pt idx="7">
                  <c:v>3.9</c:v>
                </c:pt>
                <c:pt idx="8">
                  <c:v>7.81</c:v>
                </c:pt>
                <c:pt idx="9">
                  <c:v>15.6</c:v>
                </c:pt>
                <c:pt idx="10">
                  <c:v>31.3</c:v>
                </c:pt>
                <c:pt idx="11">
                  <c:v>62.5</c:v>
                </c:pt>
                <c:pt idx="12">
                  <c:v>125</c:v>
                </c:pt>
                <c:pt idx="13">
                  <c:v>250</c:v>
                </c:pt>
                <c:pt idx="14">
                  <c:v>500</c:v>
                </c:pt>
              </c:numCache>
            </c:numRef>
          </c:xVal>
          <c:yVal>
            <c:numRef>
              <c:f>'Table 4'!$E$5:$E$19</c:f>
              <c:numCache>
                <c:formatCode>0</c:formatCode>
                <c:ptCount val="15"/>
                <c:pt idx="0">
                  <c:v>43937.333333333336</c:v>
                </c:pt>
                <c:pt idx="1">
                  <c:v>18093.666666666668</c:v>
                </c:pt>
                <c:pt idx="2">
                  <c:v>27340.666666666668</c:v>
                </c:pt>
                <c:pt idx="3">
                  <c:v>85094.666666666672</c:v>
                </c:pt>
                <c:pt idx="4">
                  <c:v>77538</c:v>
                </c:pt>
                <c:pt idx="5">
                  <c:v>179227</c:v>
                </c:pt>
                <c:pt idx="6">
                  <c:v>188550</c:v>
                </c:pt>
                <c:pt idx="7">
                  <c:v>1798665.3333333333</c:v>
                </c:pt>
                <c:pt idx="8">
                  <c:v>6227753</c:v>
                </c:pt>
                <c:pt idx="9">
                  <c:v>30384128.666666668</c:v>
                </c:pt>
                <c:pt idx="10">
                  <c:v>47502023.333333336</c:v>
                </c:pt>
                <c:pt idx="11">
                  <c:v>105687592</c:v>
                </c:pt>
                <c:pt idx="12">
                  <c:v>202741146.66666666</c:v>
                </c:pt>
                <c:pt idx="13">
                  <c:v>383153125.33333331</c:v>
                </c:pt>
                <c:pt idx="14">
                  <c:v>707873760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951248"/>
        <c:axId val="246126040"/>
      </c:scatterChart>
      <c:valAx>
        <c:axId val="245951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Concentration of </a:t>
                </a:r>
                <a:r>
                  <a:rPr lang="el-G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α-</a:t>
                </a: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alanine (µg/mL)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6126040"/>
        <c:crosses val="autoZero"/>
        <c:crossBetween val="midCat"/>
      </c:valAx>
      <c:valAx>
        <c:axId val="246126040"/>
        <c:scaling>
          <c:orientation val="minMax"/>
          <c:max val="8000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5951248"/>
        <c:crosses val="autoZero"/>
        <c:crossBetween val="midCat"/>
        <c:majorUnit val="200000000"/>
        <c:dispUnits>
          <c:builtInUnit val="hundred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Glycine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1659230096237994E-2"/>
                  <c:y val="-5.0462962962962996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'Table 4'!$F$24:$F$38</c:f>
                <c:numCache>
                  <c:formatCode>General</c:formatCode>
                  <c:ptCount val="15"/>
                  <c:pt idx="0">
                    <c:v>3186.2656825820409</c:v>
                  </c:pt>
                  <c:pt idx="1">
                    <c:v>7295.6946893356226</c:v>
                  </c:pt>
                  <c:pt idx="2">
                    <c:v>4770.1606192384461</c:v>
                  </c:pt>
                  <c:pt idx="3">
                    <c:v>7743.0800934339641</c:v>
                  </c:pt>
                  <c:pt idx="4">
                    <c:v>12779.196936166736</c:v>
                  </c:pt>
                  <c:pt idx="5">
                    <c:v>479807.85442403919</c:v>
                  </c:pt>
                  <c:pt idx="6">
                    <c:v>138747.08638021917</c:v>
                  </c:pt>
                  <c:pt idx="7">
                    <c:v>616117.3523550526</c:v>
                  </c:pt>
                  <c:pt idx="8">
                    <c:v>876560.29202464561</c:v>
                  </c:pt>
                  <c:pt idx="9">
                    <c:v>1660059.3931270435</c:v>
                  </c:pt>
                  <c:pt idx="10">
                    <c:v>6019617.5643132841</c:v>
                  </c:pt>
                  <c:pt idx="11">
                    <c:v>3128001.6448358847</c:v>
                  </c:pt>
                  <c:pt idx="12">
                    <c:v>24488003.310968742</c:v>
                  </c:pt>
                  <c:pt idx="13">
                    <c:v>35558061.118998341</c:v>
                  </c:pt>
                  <c:pt idx="14">
                    <c:v>69141050.784094736</c:v>
                  </c:pt>
                </c:numCache>
              </c:numRef>
            </c:plus>
            <c:minus>
              <c:numRef>
                <c:f>'Table 4'!$F$24:$F$38</c:f>
                <c:numCache>
                  <c:formatCode>General</c:formatCode>
                  <c:ptCount val="15"/>
                  <c:pt idx="0">
                    <c:v>3186.2656825820409</c:v>
                  </c:pt>
                  <c:pt idx="1">
                    <c:v>7295.6946893356226</c:v>
                  </c:pt>
                  <c:pt idx="2">
                    <c:v>4770.1606192384461</c:v>
                  </c:pt>
                  <c:pt idx="3">
                    <c:v>7743.0800934339641</c:v>
                  </c:pt>
                  <c:pt idx="4">
                    <c:v>12779.196936166736</c:v>
                  </c:pt>
                  <c:pt idx="5">
                    <c:v>479807.85442403919</c:v>
                  </c:pt>
                  <c:pt idx="6">
                    <c:v>138747.08638021917</c:v>
                  </c:pt>
                  <c:pt idx="7">
                    <c:v>616117.3523550526</c:v>
                  </c:pt>
                  <c:pt idx="8">
                    <c:v>876560.29202464561</c:v>
                  </c:pt>
                  <c:pt idx="9">
                    <c:v>1660059.3931270435</c:v>
                  </c:pt>
                  <c:pt idx="10">
                    <c:v>6019617.5643132841</c:v>
                  </c:pt>
                  <c:pt idx="11">
                    <c:v>3128001.6448358847</c:v>
                  </c:pt>
                  <c:pt idx="12">
                    <c:v>24488003.310968742</c:v>
                  </c:pt>
                  <c:pt idx="13">
                    <c:v>35558061.118998341</c:v>
                  </c:pt>
                  <c:pt idx="14">
                    <c:v>69141050.784094736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'Table 4'!$A$24:$A$38</c:f>
              <c:numCache>
                <c:formatCode>General</c:formatCode>
                <c:ptCount val="15"/>
                <c:pt idx="0">
                  <c:v>0.03</c:v>
                </c:pt>
                <c:pt idx="1">
                  <c:v>0.06</c:v>
                </c:pt>
                <c:pt idx="2">
                  <c:v>0.12</c:v>
                </c:pt>
                <c:pt idx="3">
                  <c:v>0.24</c:v>
                </c:pt>
                <c:pt idx="4">
                  <c:v>0.49</c:v>
                </c:pt>
                <c:pt idx="5">
                  <c:v>0.98</c:v>
                </c:pt>
                <c:pt idx="6">
                  <c:v>1.95</c:v>
                </c:pt>
                <c:pt idx="7">
                  <c:v>3.9</c:v>
                </c:pt>
                <c:pt idx="8">
                  <c:v>7.81</c:v>
                </c:pt>
                <c:pt idx="9">
                  <c:v>15.6</c:v>
                </c:pt>
                <c:pt idx="10">
                  <c:v>31.3</c:v>
                </c:pt>
                <c:pt idx="11">
                  <c:v>62.5</c:v>
                </c:pt>
                <c:pt idx="12">
                  <c:v>125</c:v>
                </c:pt>
                <c:pt idx="13">
                  <c:v>250</c:v>
                </c:pt>
                <c:pt idx="14">
                  <c:v>500</c:v>
                </c:pt>
              </c:numCache>
            </c:numRef>
          </c:xVal>
          <c:yVal>
            <c:numRef>
              <c:f>'Table 4'!$E$24:$E$38</c:f>
              <c:numCache>
                <c:formatCode>0</c:formatCode>
                <c:ptCount val="15"/>
                <c:pt idx="0">
                  <c:v>9295</c:v>
                </c:pt>
                <c:pt idx="1">
                  <c:v>10404</c:v>
                </c:pt>
                <c:pt idx="2">
                  <c:v>14288.333333333334</c:v>
                </c:pt>
                <c:pt idx="3">
                  <c:v>8939.3333333333339</c:v>
                </c:pt>
                <c:pt idx="4">
                  <c:v>16367.666666666666</c:v>
                </c:pt>
                <c:pt idx="5">
                  <c:v>339517</c:v>
                </c:pt>
                <c:pt idx="6">
                  <c:v>158140</c:v>
                </c:pt>
                <c:pt idx="7">
                  <c:v>935002</c:v>
                </c:pt>
                <c:pt idx="8">
                  <c:v>4052426.6666666665</c:v>
                </c:pt>
                <c:pt idx="9">
                  <c:v>8451779.333333334</c:v>
                </c:pt>
                <c:pt idx="10">
                  <c:v>19735729</c:v>
                </c:pt>
                <c:pt idx="11">
                  <c:v>52835468</c:v>
                </c:pt>
                <c:pt idx="12">
                  <c:v>103245280</c:v>
                </c:pt>
                <c:pt idx="13">
                  <c:v>290491301.33333331</c:v>
                </c:pt>
                <c:pt idx="14">
                  <c:v>539375562.66666663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122904"/>
        <c:axId val="246731104"/>
      </c:scatterChart>
      <c:valAx>
        <c:axId val="246122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Concentration of glycine (µg/mL)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6731104"/>
        <c:crosses val="autoZero"/>
        <c:crossBetween val="midCat"/>
      </c:valAx>
      <c:valAx>
        <c:axId val="246731104"/>
        <c:scaling>
          <c:orientation val="minMax"/>
          <c:max val="6000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6122904"/>
        <c:crosses val="autoZero"/>
        <c:crossBetween val="midCat"/>
        <c:majorUnit val="200000000"/>
        <c:dispUnits>
          <c:builtInUnit val="hundred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Sarcosine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1659230096237994E-2"/>
                  <c:y val="-5.0462962962962996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'Table 4'!$F$43:$F$55</c:f>
                <c:numCache>
                  <c:formatCode>General</c:formatCode>
                  <c:ptCount val="13"/>
                  <c:pt idx="0">
                    <c:v>648228.73491769866</c:v>
                  </c:pt>
                  <c:pt idx="1">
                    <c:v>86760.040164428967</c:v>
                  </c:pt>
                  <c:pt idx="2">
                    <c:v>139384.52610075957</c:v>
                  </c:pt>
                  <c:pt idx="3">
                    <c:v>11693.858915402277</c:v>
                  </c:pt>
                  <c:pt idx="4">
                    <c:v>414325.43225112709</c:v>
                  </c:pt>
                  <c:pt idx="5">
                    <c:v>1032393.4448181968</c:v>
                  </c:pt>
                  <c:pt idx="6">
                    <c:v>1836890.3269026659</c:v>
                  </c:pt>
                  <c:pt idx="7">
                    <c:v>1137800.6375336586</c:v>
                  </c:pt>
                  <c:pt idx="8">
                    <c:v>13806194.994550312</c:v>
                  </c:pt>
                  <c:pt idx="9">
                    <c:v>21834302.647844881</c:v>
                  </c:pt>
                  <c:pt idx="10">
                    <c:v>5048373.7434474211</c:v>
                  </c:pt>
                  <c:pt idx="11">
                    <c:v>37149236.010479786</c:v>
                  </c:pt>
                  <c:pt idx="12">
                    <c:v>26535165.632573642</c:v>
                  </c:pt>
                </c:numCache>
              </c:numRef>
            </c:plus>
            <c:minus>
              <c:numRef>
                <c:f>'Table 4'!$F$43:$F$55</c:f>
                <c:numCache>
                  <c:formatCode>General</c:formatCode>
                  <c:ptCount val="13"/>
                  <c:pt idx="0">
                    <c:v>648228.73491769866</c:v>
                  </c:pt>
                  <c:pt idx="1">
                    <c:v>86760.040164428967</c:v>
                  </c:pt>
                  <c:pt idx="2">
                    <c:v>139384.52610075957</c:v>
                  </c:pt>
                  <c:pt idx="3">
                    <c:v>11693.858915402277</c:v>
                  </c:pt>
                  <c:pt idx="4">
                    <c:v>414325.43225112709</c:v>
                  </c:pt>
                  <c:pt idx="5">
                    <c:v>1032393.4448181968</c:v>
                  </c:pt>
                  <c:pt idx="6">
                    <c:v>1836890.3269026659</c:v>
                  </c:pt>
                  <c:pt idx="7">
                    <c:v>1137800.6375336586</c:v>
                  </c:pt>
                  <c:pt idx="8">
                    <c:v>13806194.994550312</c:v>
                  </c:pt>
                  <c:pt idx="9">
                    <c:v>21834302.647844881</c:v>
                  </c:pt>
                  <c:pt idx="10">
                    <c:v>5048373.7434474211</c:v>
                  </c:pt>
                  <c:pt idx="11">
                    <c:v>37149236.010479786</c:v>
                  </c:pt>
                  <c:pt idx="12">
                    <c:v>26535165.632573642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'Table 4'!$A$43:$A$55</c:f>
              <c:numCache>
                <c:formatCode>0.000</c:formatCode>
                <c:ptCount val="13"/>
                <c:pt idx="0">
                  <c:v>1.2E-2</c:v>
                </c:pt>
                <c:pt idx="1">
                  <c:v>2.4E-2</c:v>
                </c:pt>
                <c:pt idx="2">
                  <c:v>4.9000000000000002E-2</c:v>
                </c:pt>
                <c:pt idx="3">
                  <c:v>9.8000000000000004E-2</c:v>
                </c:pt>
                <c:pt idx="4">
                  <c:v>0.19500000000000001</c:v>
                </c:pt>
                <c:pt idx="5">
                  <c:v>0.390625</c:v>
                </c:pt>
                <c:pt idx="6">
                  <c:v>0.78125</c:v>
                </c:pt>
                <c:pt idx="7">
                  <c:v>1.5625</c:v>
                </c:pt>
                <c:pt idx="8">
                  <c:v>3.125</c:v>
                </c:pt>
                <c:pt idx="9">
                  <c:v>6.25</c:v>
                </c:pt>
                <c:pt idx="10">
                  <c:v>12.5</c:v>
                </c:pt>
                <c:pt idx="11">
                  <c:v>25</c:v>
                </c:pt>
                <c:pt idx="12">
                  <c:v>50</c:v>
                </c:pt>
              </c:numCache>
            </c:numRef>
          </c:xVal>
          <c:yVal>
            <c:numRef>
              <c:f>'Table 4'!$E$43:$E$55</c:f>
              <c:numCache>
                <c:formatCode>0</c:formatCode>
                <c:ptCount val="13"/>
                <c:pt idx="0">
                  <c:v>527361</c:v>
                </c:pt>
                <c:pt idx="1">
                  <c:v>219925.66666666666</c:v>
                </c:pt>
                <c:pt idx="2">
                  <c:v>247052.33333333334</c:v>
                </c:pt>
                <c:pt idx="3">
                  <c:v>204195.66666666666</c:v>
                </c:pt>
                <c:pt idx="4">
                  <c:v>473032.16666666669</c:v>
                </c:pt>
                <c:pt idx="5">
                  <c:v>1100698.1666666667</c:v>
                </c:pt>
                <c:pt idx="6">
                  <c:v>2245030.1666666665</c:v>
                </c:pt>
                <c:pt idx="7">
                  <c:v>4115502</c:v>
                </c:pt>
                <c:pt idx="8">
                  <c:v>15225592.166666666</c:v>
                </c:pt>
                <c:pt idx="9">
                  <c:v>41714321.833333336</c:v>
                </c:pt>
                <c:pt idx="10">
                  <c:v>73259416.666666672</c:v>
                </c:pt>
                <c:pt idx="11">
                  <c:v>178979314.66666666</c:v>
                </c:pt>
                <c:pt idx="12">
                  <c:v>393056298.66666669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731888"/>
        <c:axId val="246732280"/>
      </c:scatterChart>
      <c:valAx>
        <c:axId val="246731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Concentration of sarcosine (µg/mL)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6732280"/>
        <c:crosses val="autoZero"/>
        <c:crossBetween val="midCat"/>
      </c:valAx>
      <c:valAx>
        <c:axId val="246732280"/>
        <c:scaling>
          <c:orientation val="minMax"/>
          <c:max val="5000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6731888"/>
        <c:crosses val="autoZero"/>
        <c:crossBetween val="midCat"/>
        <c:majorUnit val="100000000"/>
        <c:dispUnits>
          <c:builtInUnit val="hundred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19.emf"/><Relationship Id="rId18" Type="http://schemas.openxmlformats.org/officeDocument/2006/relationships/image" Target="../media/image24.emf"/><Relationship Id="rId26" Type="http://schemas.openxmlformats.org/officeDocument/2006/relationships/image" Target="../media/image32.emf"/><Relationship Id="rId3" Type="http://schemas.openxmlformats.org/officeDocument/2006/relationships/image" Target="../media/image9.emf"/><Relationship Id="rId21" Type="http://schemas.openxmlformats.org/officeDocument/2006/relationships/image" Target="../media/image27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23.emf"/><Relationship Id="rId25" Type="http://schemas.openxmlformats.org/officeDocument/2006/relationships/image" Target="../media/image31.emf"/><Relationship Id="rId2" Type="http://schemas.openxmlformats.org/officeDocument/2006/relationships/image" Target="../media/image8.emf"/><Relationship Id="rId16" Type="http://schemas.openxmlformats.org/officeDocument/2006/relationships/image" Target="../media/image22.emf"/><Relationship Id="rId20" Type="http://schemas.openxmlformats.org/officeDocument/2006/relationships/image" Target="../media/image26.emf"/><Relationship Id="rId29" Type="http://schemas.openxmlformats.org/officeDocument/2006/relationships/image" Target="../media/image3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24" Type="http://schemas.openxmlformats.org/officeDocument/2006/relationships/image" Target="../media/image30.emf"/><Relationship Id="rId5" Type="http://schemas.openxmlformats.org/officeDocument/2006/relationships/image" Target="../media/image11.emf"/><Relationship Id="rId15" Type="http://schemas.openxmlformats.org/officeDocument/2006/relationships/image" Target="../media/image21.emf"/><Relationship Id="rId23" Type="http://schemas.openxmlformats.org/officeDocument/2006/relationships/image" Target="../media/image29.emf"/><Relationship Id="rId28" Type="http://schemas.openxmlformats.org/officeDocument/2006/relationships/image" Target="../media/image34.emf"/><Relationship Id="rId10" Type="http://schemas.openxmlformats.org/officeDocument/2006/relationships/image" Target="../media/image16.emf"/><Relationship Id="rId19" Type="http://schemas.openxmlformats.org/officeDocument/2006/relationships/image" Target="../media/image25.emf"/><Relationship Id="rId31" Type="http://schemas.openxmlformats.org/officeDocument/2006/relationships/image" Target="../media/image37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20.emf"/><Relationship Id="rId22" Type="http://schemas.openxmlformats.org/officeDocument/2006/relationships/image" Target="../media/image28.emf"/><Relationship Id="rId27" Type="http://schemas.openxmlformats.org/officeDocument/2006/relationships/image" Target="../media/image33.emf"/><Relationship Id="rId30" Type="http://schemas.openxmlformats.org/officeDocument/2006/relationships/image" Target="../media/image3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303948</xdr:colOff>
      <xdr:row>28</xdr:row>
      <xdr:rowOff>161238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19048" cy="54952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</xdr:row>
      <xdr:rowOff>38100</xdr:rowOff>
    </xdr:from>
    <xdr:to>
      <xdr:col>14</xdr:col>
      <xdr:colOff>95250</xdr:colOff>
      <xdr:row>19</xdr:row>
      <xdr:rowOff>66675</xdr:rowOff>
    </xdr:to>
    <xdr:graphicFrame macro="">
      <xdr:nvGraphicFramePr>
        <xdr:cNvPr id="6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495300</xdr:colOff>
      <xdr:row>21</xdr:row>
      <xdr:rowOff>57150</xdr:rowOff>
    </xdr:from>
    <xdr:to>
      <xdr:col>14</xdr:col>
      <xdr:colOff>123825</xdr:colOff>
      <xdr:row>36</xdr:row>
      <xdr:rowOff>28575</xdr:rowOff>
    </xdr:to>
    <xdr:graphicFrame macro="">
      <xdr:nvGraphicFramePr>
        <xdr:cNvPr id="62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40</xdr:row>
      <xdr:rowOff>0</xdr:rowOff>
    </xdr:from>
    <xdr:to>
      <xdr:col>14</xdr:col>
      <xdr:colOff>219075</xdr:colOff>
      <xdr:row>55</xdr:row>
      <xdr:rowOff>9525</xdr:rowOff>
    </xdr:to>
    <xdr:graphicFrame macro="">
      <xdr:nvGraphicFramePr>
        <xdr:cNvPr id="62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57</xdr:row>
      <xdr:rowOff>0</xdr:rowOff>
    </xdr:from>
    <xdr:to>
      <xdr:col>14</xdr:col>
      <xdr:colOff>219075</xdr:colOff>
      <xdr:row>72</xdr:row>
      <xdr:rowOff>28575</xdr:rowOff>
    </xdr:to>
    <xdr:graphicFrame macro="">
      <xdr:nvGraphicFramePr>
        <xdr:cNvPr id="62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14</xdr:col>
      <xdr:colOff>219075</xdr:colOff>
      <xdr:row>88</xdr:row>
      <xdr:rowOff>28575</xdr:rowOff>
    </xdr:to>
    <xdr:graphicFrame macro="">
      <xdr:nvGraphicFramePr>
        <xdr:cNvPr id="623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3</xdr:row>
      <xdr:rowOff>0</xdr:rowOff>
    </xdr:from>
    <xdr:to>
      <xdr:col>12</xdr:col>
      <xdr:colOff>590550</xdr:colOff>
      <xdr:row>16</xdr:row>
      <xdr:rowOff>85725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66675</xdr:colOff>
      <xdr:row>2</xdr:row>
      <xdr:rowOff>257175</xdr:rowOff>
    </xdr:from>
    <xdr:to>
      <xdr:col>20</xdr:col>
      <xdr:colOff>285750</xdr:colOff>
      <xdr:row>16</xdr:row>
      <xdr:rowOff>76200</xdr:rowOff>
    </xdr:to>
    <xdr:graphicFrame macro="">
      <xdr:nvGraphicFramePr>
        <xdr:cNvPr id="214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361950</xdr:colOff>
      <xdr:row>16</xdr:row>
      <xdr:rowOff>180975</xdr:rowOff>
    </xdr:from>
    <xdr:to>
      <xdr:col>12</xdr:col>
      <xdr:colOff>590550</xdr:colOff>
      <xdr:row>31</xdr:row>
      <xdr:rowOff>28575</xdr:rowOff>
    </xdr:to>
    <xdr:graphicFrame macro="">
      <xdr:nvGraphicFramePr>
        <xdr:cNvPr id="214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47625</xdr:colOff>
      <xdr:row>16</xdr:row>
      <xdr:rowOff>180975</xdr:rowOff>
    </xdr:from>
    <xdr:to>
      <xdr:col>20</xdr:col>
      <xdr:colOff>276225</xdr:colOff>
      <xdr:row>31</xdr:row>
      <xdr:rowOff>28575</xdr:rowOff>
    </xdr:to>
    <xdr:graphicFrame macro="">
      <xdr:nvGraphicFramePr>
        <xdr:cNvPr id="214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361950</xdr:colOff>
      <xdr:row>31</xdr:row>
      <xdr:rowOff>133350</xdr:rowOff>
    </xdr:from>
    <xdr:to>
      <xdr:col>12</xdr:col>
      <xdr:colOff>590550</xdr:colOff>
      <xdr:row>47</xdr:row>
      <xdr:rowOff>85725</xdr:rowOff>
    </xdr:to>
    <xdr:graphicFrame macro="">
      <xdr:nvGraphicFramePr>
        <xdr:cNvPr id="214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28575</xdr:rowOff>
    </xdr:from>
    <xdr:to>
      <xdr:col>7</xdr:col>
      <xdr:colOff>504825</xdr:colOff>
      <xdr:row>40</xdr:row>
      <xdr:rowOff>85725</xdr:rowOff>
    </xdr:to>
    <xdr:pic>
      <xdr:nvPicPr>
        <xdr:cNvPr id="30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73"/>
        <a:stretch>
          <a:fillRect/>
        </a:stretch>
      </xdr:blipFill>
      <xdr:spPr bwMode="auto">
        <a:xfrm>
          <a:off x="666750" y="600075"/>
          <a:ext cx="5781675" cy="7296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19050</xdr:rowOff>
    </xdr:from>
    <xdr:to>
      <xdr:col>8</xdr:col>
      <xdr:colOff>390525</xdr:colOff>
      <xdr:row>39</xdr:row>
      <xdr:rowOff>47625</xdr:rowOff>
    </xdr:to>
    <xdr:pic>
      <xdr:nvPicPr>
        <xdr:cNvPr id="41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37"/>
        <a:stretch>
          <a:fillRect/>
        </a:stretch>
      </xdr:blipFill>
      <xdr:spPr bwMode="auto">
        <a:xfrm>
          <a:off x="752475" y="400050"/>
          <a:ext cx="5600700" cy="7077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28575</xdr:rowOff>
    </xdr:from>
    <xdr:to>
      <xdr:col>10</xdr:col>
      <xdr:colOff>457200</xdr:colOff>
      <xdr:row>40</xdr:row>
      <xdr:rowOff>95250</xdr:rowOff>
    </xdr:to>
    <xdr:pic>
      <xdr:nvPicPr>
        <xdr:cNvPr id="399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37"/>
        <a:stretch>
          <a:fillRect/>
        </a:stretch>
      </xdr:blipFill>
      <xdr:spPr bwMode="auto">
        <a:xfrm>
          <a:off x="609600" y="409575"/>
          <a:ext cx="5943600" cy="7305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2</xdr:row>
      <xdr:rowOff>28575</xdr:rowOff>
    </xdr:from>
    <xdr:to>
      <xdr:col>10</xdr:col>
      <xdr:colOff>361950</xdr:colOff>
      <xdr:row>40</xdr:row>
      <xdr:rowOff>85725</xdr:rowOff>
    </xdr:to>
    <xdr:pic>
      <xdr:nvPicPr>
        <xdr:cNvPr id="409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73"/>
        <a:stretch>
          <a:fillRect/>
        </a:stretch>
      </xdr:blipFill>
      <xdr:spPr bwMode="auto">
        <a:xfrm>
          <a:off x="514350" y="409575"/>
          <a:ext cx="5943600" cy="7296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19050</xdr:rowOff>
    </xdr:from>
    <xdr:to>
      <xdr:col>10</xdr:col>
      <xdr:colOff>314325</xdr:colOff>
      <xdr:row>40</xdr:row>
      <xdr:rowOff>85725</xdr:rowOff>
    </xdr:to>
    <xdr:pic>
      <xdr:nvPicPr>
        <xdr:cNvPr id="420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37"/>
        <a:stretch>
          <a:fillRect/>
        </a:stretch>
      </xdr:blipFill>
      <xdr:spPr bwMode="auto">
        <a:xfrm>
          <a:off x="466725" y="400050"/>
          <a:ext cx="5943600" cy="7305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</xdr:row>
      <xdr:rowOff>533400</xdr:rowOff>
    </xdr:from>
    <xdr:to>
      <xdr:col>21</xdr:col>
      <xdr:colOff>352425</xdr:colOff>
      <xdr:row>25</xdr:row>
      <xdr:rowOff>38100</xdr:rowOff>
    </xdr:to>
    <xdr:graphicFrame macro="">
      <xdr:nvGraphicFramePr>
        <xdr:cNvPr id="1310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</xdr:row>
      <xdr:rowOff>180975</xdr:rowOff>
    </xdr:from>
    <xdr:to>
      <xdr:col>1</xdr:col>
      <xdr:colOff>2057400</xdr:colOff>
      <xdr:row>18</xdr:row>
      <xdr:rowOff>161925</xdr:rowOff>
    </xdr:to>
    <xdr:pic>
      <xdr:nvPicPr>
        <xdr:cNvPr id="5643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93" t="12276" r="3262"/>
        <a:stretch>
          <a:fillRect/>
        </a:stretch>
      </xdr:blipFill>
      <xdr:spPr bwMode="auto">
        <a:xfrm>
          <a:off x="638175" y="1266825"/>
          <a:ext cx="2028825" cy="2667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4</xdr:row>
      <xdr:rowOff>142875</xdr:rowOff>
    </xdr:from>
    <xdr:to>
      <xdr:col>2</xdr:col>
      <xdr:colOff>2171700</xdr:colOff>
      <xdr:row>18</xdr:row>
      <xdr:rowOff>142875</xdr:rowOff>
    </xdr:to>
    <xdr:pic>
      <xdr:nvPicPr>
        <xdr:cNvPr id="5644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93" t="11852" r="3813"/>
        <a:stretch>
          <a:fillRect/>
        </a:stretch>
      </xdr:blipFill>
      <xdr:spPr bwMode="auto">
        <a:xfrm>
          <a:off x="2828925" y="1228725"/>
          <a:ext cx="2019300" cy="2686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152400</xdr:rowOff>
    </xdr:from>
    <xdr:to>
      <xdr:col>3</xdr:col>
      <xdr:colOff>2085975</xdr:colOff>
      <xdr:row>18</xdr:row>
      <xdr:rowOff>152400</xdr:rowOff>
    </xdr:to>
    <xdr:pic>
      <xdr:nvPicPr>
        <xdr:cNvPr id="5645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93" t="11852" r="3813"/>
        <a:stretch>
          <a:fillRect/>
        </a:stretch>
      </xdr:blipFill>
      <xdr:spPr bwMode="auto">
        <a:xfrm>
          <a:off x="5038725" y="1238250"/>
          <a:ext cx="2009775" cy="2686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4</xdr:row>
      <xdr:rowOff>171450</xdr:rowOff>
    </xdr:from>
    <xdr:to>
      <xdr:col>4</xdr:col>
      <xdr:colOff>2095500</xdr:colOff>
      <xdr:row>18</xdr:row>
      <xdr:rowOff>142875</xdr:rowOff>
    </xdr:to>
    <xdr:pic>
      <xdr:nvPicPr>
        <xdr:cNvPr id="56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93" t="12418" r="3806"/>
        <a:stretch>
          <a:fillRect/>
        </a:stretch>
      </xdr:blipFill>
      <xdr:spPr bwMode="auto">
        <a:xfrm>
          <a:off x="7229475" y="1257300"/>
          <a:ext cx="2009775" cy="2657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152400</xdr:rowOff>
    </xdr:from>
    <xdr:to>
      <xdr:col>1</xdr:col>
      <xdr:colOff>2047875</xdr:colOff>
      <xdr:row>34</xdr:row>
      <xdr:rowOff>171450</xdr:rowOff>
    </xdr:to>
    <xdr:pic>
      <xdr:nvPicPr>
        <xdr:cNvPr id="5647" name="Picture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9" t="11993" r="3030"/>
        <a:stretch>
          <a:fillRect/>
        </a:stretch>
      </xdr:blipFill>
      <xdr:spPr bwMode="auto">
        <a:xfrm>
          <a:off x="609600" y="4314825"/>
          <a:ext cx="2047875" cy="2686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20</xdr:row>
      <xdr:rowOff>171450</xdr:rowOff>
    </xdr:from>
    <xdr:to>
      <xdr:col>2</xdr:col>
      <xdr:colOff>2143125</xdr:colOff>
      <xdr:row>34</xdr:row>
      <xdr:rowOff>180975</xdr:rowOff>
    </xdr:to>
    <xdr:pic>
      <xdr:nvPicPr>
        <xdr:cNvPr id="5648" name="Picture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23" t="12134" r="3442"/>
        <a:stretch>
          <a:fillRect/>
        </a:stretch>
      </xdr:blipFill>
      <xdr:spPr bwMode="auto">
        <a:xfrm>
          <a:off x="2790825" y="4333875"/>
          <a:ext cx="2028825" cy="2676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20</xdr:row>
      <xdr:rowOff>171450</xdr:rowOff>
    </xdr:from>
    <xdr:to>
      <xdr:col>3</xdr:col>
      <xdr:colOff>2105025</xdr:colOff>
      <xdr:row>34</xdr:row>
      <xdr:rowOff>171450</xdr:rowOff>
    </xdr:to>
    <xdr:pic>
      <xdr:nvPicPr>
        <xdr:cNvPr id="5649" name="Picture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0" t="12558" r="2309"/>
        <a:stretch>
          <a:fillRect/>
        </a:stretch>
      </xdr:blipFill>
      <xdr:spPr bwMode="auto">
        <a:xfrm>
          <a:off x="5010150" y="4333875"/>
          <a:ext cx="2057400" cy="2667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2019300</xdr:colOff>
      <xdr:row>53</xdr:row>
      <xdr:rowOff>19050</xdr:rowOff>
    </xdr:to>
    <xdr:pic>
      <xdr:nvPicPr>
        <xdr:cNvPr id="5650" name="Picture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08" t="11993" r="3441"/>
        <a:stretch>
          <a:fillRect/>
        </a:stretch>
      </xdr:blipFill>
      <xdr:spPr bwMode="auto">
        <a:xfrm>
          <a:off x="609600" y="7800975"/>
          <a:ext cx="2019300" cy="2686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38</xdr:row>
      <xdr:rowOff>180975</xdr:rowOff>
    </xdr:from>
    <xdr:to>
      <xdr:col>2</xdr:col>
      <xdr:colOff>2114550</xdr:colOff>
      <xdr:row>53</xdr:row>
      <xdr:rowOff>9525</xdr:rowOff>
    </xdr:to>
    <xdr:pic>
      <xdr:nvPicPr>
        <xdr:cNvPr id="5651" name="Picture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0" t="12022" r="3030"/>
        <a:stretch>
          <a:fillRect/>
        </a:stretch>
      </xdr:blipFill>
      <xdr:spPr bwMode="auto">
        <a:xfrm>
          <a:off x="2762250" y="7791450"/>
          <a:ext cx="2028825" cy="2686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38</xdr:row>
      <xdr:rowOff>180975</xdr:rowOff>
    </xdr:from>
    <xdr:to>
      <xdr:col>3</xdr:col>
      <xdr:colOff>2066925</xdr:colOff>
      <xdr:row>52</xdr:row>
      <xdr:rowOff>190500</xdr:rowOff>
    </xdr:to>
    <xdr:pic>
      <xdr:nvPicPr>
        <xdr:cNvPr id="5652" name="Picture 1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35" t="12296" r="3210"/>
        <a:stretch>
          <a:fillRect/>
        </a:stretch>
      </xdr:blipFill>
      <xdr:spPr bwMode="auto">
        <a:xfrm>
          <a:off x="5010150" y="7791450"/>
          <a:ext cx="2019300" cy="2676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2038350</xdr:colOff>
      <xdr:row>53</xdr:row>
      <xdr:rowOff>28575</xdr:rowOff>
    </xdr:to>
    <xdr:pic>
      <xdr:nvPicPr>
        <xdr:cNvPr id="5653" name="Picture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9" t="11852" r="3026"/>
        <a:stretch>
          <a:fillRect/>
        </a:stretch>
      </xdr:blipFill>
      <xdr:spPr bwMode="auto">
        <a:xfrm>
          <a:off x="7143750" y="7800975"/>
          <a:ext cx="2038350" cy="2695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2009775</xdr:colOff>
      <xdr:row>70</xdr:row>
      <xdr:rowOff>28575</xdr:rowOff>
    </xdr:to>
    <xdr:pic>
      <xdr:nvPicPr>
        <xdr:cNvPr id="5654" name="Picture 1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93" t="11852" r="3813"/>
        <a:stretch>
          <a:fillRect/>
        </a:stretch>
      </xdr:blipFill>
      <xdr:spPr bwMode="auto">
        <a:xfrm>
          <a:off x="609600" y="11049000"/>
          <a:ext cx="2009775" cy="2695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2038350</xdr:colOff>
      <xdr:row>70</xdr:row>
      <xdr:rowOff>9525</xdr:rowOff>
    </xdr:to>
    <xdr:pic>
      <xdr:nvPicPr>
        <xdr:cNvPr id="5655" name="Picture 1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93" t="12276" r="2786"/>
        <a:stretch>
          <a:fillRect/>
        </a:stretch>
      </xdr:blipFill>
      <xdr:spPr bwMode="auto">
        <a:xfrm>
          <a:off x="2676525" y="11049000"/>
          <a:ext cx="2038350" cy="2676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1971675</xdr:colOff>
      <xdr:row>101</xdr:row>
      <xdr:rowOff>152400</xdr:rowOff>
    </xdr:to>
    <xdr:pic>
      <xdr:nvPicPr>
        <xdr:cNvPr id="5656" name="Picture 2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93" t="12125" r="3438"/>
        <a:stretch>
          <a:fillRect/>
        </a:stretch>
      </xdr:blipFill>
      <xdr:spPr bwMode="auto">
        <a:xfrm>
          <a:off x="609600" y="14468475"/>
          <a:ext cx="4038600" cy="529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4</xdr:col>
      <xdr:colOff>1981200</xdr:colOff>
      <xdr:row>101</xdr:row>
      <xdr:rowOff>152400</xdr:rowOff>
    </xdr:to>
    <xdr:pic>
      <xdr:nvPicPr>
        <xdr:cNvPr id="5657" name="Picture 2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15" t="12160"/>
        <a:stretch>
          <a:fillRect/>
        </a:stretch>
      </xdr:blipFill>
      <xdr:spPr bwMode="auto">
        <a:xfrm>
          <a:off x="4962525" y="14468475"/>
          <a:ext cx="4162425" cy="529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2038350</xdr:colOff>
      <xdr:row>119</xdr:row>
      <xdr:rowOff>171450</xdr:rowOff>
    </xdr:to>
    <xdr:pic>
      <xdr:nvPicPr>
        <xdr:cNvPr id="5658" name="Picture 22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0" t="12431" r="3040"/>
        <a:stretch>
          <a:fillRect/>
        </a:stretch>
      </xdr:blipFill>
      <xdr:spPr bwMode="auto">
        <a:xfrm>
          <a:off x="609600" y="20583525"/>
          <a:ext cx="2038350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105</xdr:row>
      <xdr:rowOff>180975</xdr:rowOff>
    </xdr:from>
    <xdr:to>
      <xdr:col>2</xdr:col>
      <xdr:colOff>2124075</xdr:colOff>
      <xdr:row>119</xdr:row>
      <xdr:rowOff>171450</xdr:rowOff>
    </xdr:to>
    <xdr:pic>
      <xdr:nvPicPr>
        <xdr:cNvPr id="5659" name="Picture 2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0" t="11885" r="2895"/>
        <a:stretch>
          <a:fillRect/>
        </a:stretch>
      </xdr:blipFill>
      <xdr:spPr bwMode="auto">
        <a:xfrm>
          <a:off x="2762250" y="20574000"/>
          <a:ext cx="2038350" cy="2657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106</xdr:row>
      <xdr:rowOff>0</xdr:rowOff>
    </xdr:from>
    <xdr:to>
      <xdr:col>3</xdr:col>
      <xdr:colOff>2143125</xdr:colOff>
      <xdr:row>119</xdr:row>
      <xdr:rowOff>171450</xdr:rowOff>
    </xdr:to>
    <xdr:pic>
      <xdr:nvPicPr>
        <xdr:cNvPr id="5660" name="Picture 2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58" t="12433" r="4100"/>
        <a:stretch>
          <a:fillRect/>
        </a:stretch>
      </xdr:blipFill>
      <xdr:spPr bwMode="auto">
        <a:xfrm>
          <a:off x="5105400" y="20583525"/>
          <a:ext cx="2000250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2085975</xdr:colOff>
      <xdr:row>119</xdr:row>
      <xdr:rowOff>171450</xdr:rowOff>
    </xdr:to>
    <xdr:pic>
      <xdr:nvPicPr>
        <xdr:cNvPr id="5661" name="Picture 25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57" t="12433"/>
        <a:stretch>
          <a:fillRect/>
        </a:stretch>
      </xdr:blipFill>
      <xdr:spPr bwMode="auto">
        <a:xfrm>
          <a:off x="7143750" y="20583525"/>
          <a:ext cx="2085975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2019300</xdr:colOff>
      <xdr:row>136</xdr:row>
      <xdr:rowOff>171450</xdr:rowOff>
    </xdr:to>
    <xdr:pic>
      <xdr:nvPicPr>
        <xdr:cNvPr id="5662" name="Picture 26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0" t="12021" r="3395"/>
        <a:stretch>
          <a:fillRect/>
        </a:stretch>
      </xdr:blipFill>
      <xdr:spPr bwMode="auto">
        <a:xfrm>
          <a:off x="609600" y="23831550"/>
          <a:ext cx="2019300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122</xdr:row>
      <xdr:rowOff>171450</xdr:rowOff>
    </xdr:from>
    <xdr:to>
      <xdr:col>2</xdr:col>
      <xdr:colOff>2181225</xdr:colOff>
      <xdr:row>136</xdr:row>
      <xdr:rowOff>152400</xdr:rowOff>
    </xdr:to>
    <xdr:pic>
      <xdr:nvPicPr>
        <xdr:cNvPr id="5663" name="Picture 27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1" t="12022" r="3035"/>
        <a:stretch>
          <a:fillRect/>
        </a:stretch>
      </xdr:blipFill>
      <xdr:spPr bwMode="auto">
        <a:xfrm>
          <a:off x="2819400" y="23812500"/>
          <a:ext cx="2038350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122</xdr:row>
      <xdr:rowOff>171450</xdr:rowOff>
    </xdr:from>
    <xdr:to>
      <xdr:col>3</xdr:col>
      <xdr:colOff>2105025</xdr:colOff>
      <xdr:row>136</xdr:row>
      <xdr:rowOff>142875</xdr:rowOff>
    </xdr:to>
    <xdr:pic>
      <xdr:nvPicPr>
        <xdr:cNvPr id="5664" name="Picture 28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08" t="12418" r="3442"/>
        <a:stretch>
          <a:fillRect/>
        </a:stretch>
      </xdr:blipFill>
      <xdr:spPr bwMode="auto">
        <a:xfrm>
          <a:off x="5038725" y="23812500"/>
          <a:ext cx="2028825" cy="2638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4</xdr:col>
      <xdr:colOff>2028825</xdr:colOff>
      <xdr:row>136</xdr:row>
      <xdr:rowOff>171450</xdr:rowOff>
    </xdr:to>
    <xdr:pic>
      <xdr:nvPicPr>
        <xdr:cNvPr id="5665" name="Picture 29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0" t="12296" r="3160"/>
        <a:stretch>
          <a:fillRect/>
        </a:stretch>
      </xdr:blipFill>
      <xdr:spPr bwMode="auto">
        <a:xfrm>
          <a:off x="7143750" y="23831550"/>
          <a:ext cx="2028825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2028825</xdr:colOff>
      <xdr:row>153</xdr:row>
      <xdr:rowOff>171450</xdr:rowOff>
    </xdr:to>
    <xdr:pic>
      <xdr:nvPicPr>
        <xdr:cNvPr id="5666" name="Picture 30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0" t="12022" r="3201"/>
        <a:stretch>
          <a:fillRect/>
        </a:stretch>
      </xdr:blipFill>
      <xdr:spPr bwMode="auto">
        <a:xfrm>
          <a:off x="609600" y="27079575"/>
          <a:ext cx="2028825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2028825</xdr:colOff>
      <xdr:row>171</xdr:row>
      <xdr:rowOff>171450</xdr:rowOff>
    </xdr:to>
    <xdr:pic>
      <xdr:nvPicPr>
        <xdr:cNvPr id="5667" name="Picture 31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3" t="12160" r="3563"/>
        <a:stretch>
          <a:fillRect/>
        </a:stretch>
      </xdr:blipFill>
      <xdr:spPr bwMode="auto">
        <a:xfrm>
          <a:off x="609600" y="30527625"/>
          <a:ext cx="2028825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157</xdr:row>
      <xdr:rowOff>171450</xdr:rowOff>
    </xdr:from>
    <xdr:to>
      <xdr:col>2</xdr:col>
      <xdr:colOff>2162175</xdr:colOff>
      <xdr:row>171</xdr:row>
      <xdr:rowOff>152400</xdr:rowOff>
    </xdr:to>
    <xdr:pic>
      <xdr:nvPicPr>
        <xdr:cNvPr id="5668" name="Picture 32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0" t="12160" r="3159"/>
        <a:stretch>
          <a:fillRect/>
        </a:stretch>
      </xdr:blipFill>
      <xdr:spPr bwMode="auto">
        <a:xfrm>
          <a:off x="2800350" y="30508575"/>
          <a:ext cx="2038350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158</xdr:row>
      <xdr:rowOff>0</xdr:rowOff>
    </xdr:from>
    <xdr:to>
      <xdr:col>3</xdr:col>
      <xdr:colOff>2085975</xdr:colOff>
      <xdr:row>171</xdr:row>
      <xdr:rowOff>171450</xdr:rowOff>
    </xdr:to>
    <xdr:pic>
      <xdr:nvPicPr>
        <xdr:cNvPr id="5669" name="Picture 33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0" t="12296" r="3209"/>
        <a:stretch>
          <a:fillRect/>
        </a:stretch>
      </xdr:blipFill>
      <xdr:spPr bwMode="auto">
        <a:xfrm>
          <a:off x="5010150" y="30527625"/>
          <a:ext cx="2038350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157</xdr:row>
      <xdr:rowOff>180975</xdr:rowOff>
    </xdr:from>
    <xdr:to>
      <xdr:col>4</xdr:col>
      <xdr:colOff>2076450</xdr:colOff>
      <xdr:row>171</xdr:row>
      <xdr:rowOff>161925</xdr:rowOff>
    </xdr:to>
    <xdr:pic>
      <xdr:nvPicPr>
        <xdr:cNvPr id="5670" name="Picture 34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0" t="12296" r="3030"/>
        <a:stretch>
          <a:fillRect/>
        </a:stretch>
      </xdr:blipFill>
      <xdr:spPr bwMode="auto">
        <a:xfrm>
          <a:off x="7191375" y="30518100"/>
          <a:ext cx="2028825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2009775</xdr:colOff>
      <xdr:row>188</xdr:row>
      <xdr:rowOff>171450</xdr:rowOff>
    </xdr:to>
    <xdr:pic>
      <xdr:nvPicPr>
        <xdr:cNvPr id="5671" name="Picture 35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0" t="12296" r="3568"/>
        <a:stretch>
          <a:fillRect/>
        </a:stretch>
      </xdr:blipFill>
      <xdr:spPr bwMode="auto">
        <a:xfrm>
          <a:off x="609600" y="33775650"/>
          <a:ext cx="2009775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175</xdr:row>
      <xdr:rowOff>9525</xdr:rowOff>
    </xdr:from>
    <xdr:to>
      <xdr:col>2</xdr:col>
      <xdr:colOff>2171700</xdr:colOff>
      <xdr:row>188</xdr:row>
      <xdr:rowOff>180975</xdr:rowOff>
    </xdr:to>
    <xdr:pic>
      <xdr:nvPicPr>
        <xdr:cNvPr id="5672" name="Picture 36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57" t="12160" r="2438"/>
        <a:stretch>
          <a:fillRect/>
        </a:stretch>
      </xdr:blipFill>
      <xdr:spPr bwMode="auto">
        <a:xfrm>
          <a:off x="2800350" y="33785175"/>
          <a:ext cx="2047875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</xdr:colOff>
      <xdr:row>175</xdr:row>
      <xdr:rowOff>0</xdr:rowOff>
    </xdr:from>
    <xdr:to>
      <xdr:col>3</xdr:col>
      <xdr:colOff>2105025</xdr:colOff>
      <xdr:row>188</xdr:row>
      <xdr:rowOff>171450</xdr:rowOff>
    </xdr:to>
    <xdr:pic>
      <xdr:nvPicPr>
        <xdr:cNvPr id="5673" name="Picture 37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57" t="12021" r="3743"/>
        <a:stretch>
          <a:fillRect/>
        </a:stretch>
      </xdr:blipFill>
      <xdr:spPr bwMode="auto">
        <a:xfrm>
          <a:off x="5057775" y="33775650"/>
          <a:ext cx="2009775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175</xdr:row>
      <xdr:rowOff>9525</xdr:rowOff>
    </xdr:from>
    <xdr:to>
      <xdr:col>4</xdr:col>
      <xdr:colOff>2076450</xdr:colOff>
      <xdr:row>188</xdr:row>
      <xdr:rowOff>180975</xdr:rowOff>
    </xdr:to>
    <xdr:pic>
      <xdr:nvPicPr>
        <xdr:cNvPr id="5674" name="Picture 38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35" t="12160" r="3024"/>
        <a:stretch>
          <a:fillRect/>
        </a:stretch>
      </xdr:blipFill>
      <xdr:spPr bwMode="auto">
        <a:xfrm>
          <a:off x="7191375" y="33785175"/>
          <a:ext cx="2028825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2" sqref="N12"/>
    </sheetView>
  </sheetViews>
  <sheetFormatPr baseColWidth="10" defaultColWidth="10.85546875" defaultRowHeight="15" x14ac:dyDescent="0.2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zoomScale="70" zoomScaleNormal="70" zoomScalePageLayoutView="70" workbookViewId="0">
      <selection sqref="A1:O1"/>
    </sheetView>
  </sheetViews>
  <sheetFormatPr baseColWidth="10" defaultColWidth="9.140625" defaultRowHeight="12" x14ac:dyDescent="0.2"/>
  <cols>
    <col min="1" max="1" width="14.28515625" style="27" customWidth="1"/>
    <col min="2" max="4" width="12.42578125" style="27" bestFit="1" customWidth="1"/>
    <col min="5" max="5" width="12.28515625" style="27" customWidth="1"/>
    <col min="6" max="6" width="11.42578125" style="27" customWidth="1"/>
    <col min="7" max="16384" width="9.140625" style="27"/>
  </cols>
  <sheetData>
    <row r="1" spans="1:15" ht="36.6" customHeight="1" x14ac:dyDescent="0.2">
      <c r="A1" s="201" t="s">
        <v>103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3" spans="1:15" ht="21.6" customHeight="1" x14ac:dyDescent="0.2">
      <c r="A3" s="224" t="s">
        <v>48</v>
      </c>
      <c r="B3" s="226" t="s">
        <v>49</v>
      </c>
      <c r="C3" s="226"/>
      <c r="D3" s="226"/>
      <c r="E3" s="226"/>
      <c r="F3" s="227" t="s">
        <v>0</v>
      </c>
    </row>
    <row r="4" spans="1:15" ht="26.1" customHeight="1" x14ac:dyDescent="0.2">
      <c r="A4" s="225"/>
      <c r="B4" s="28" t="s">
        <v>50</v>
      </c>
      <c r="C4" s="28" t="s">
        <v>51</v>
      </c>
      <c r="D4" s="28" t="s">
        <v>52</v>
      </c>
      <c r="E4" s="29" t="s">
        <v>53</v>
      </c>
      <c r="F4" s="228"/>
    </row>
    <row r="5" spans="1:15" x14ac:dyDescent="0.2">
      <c r="A5" s="30">
        <v>0.03</v>
      </c>
      <c r="B5" s="31">
        <v>25359</v>
      </c>
      <c r="C5" s="31">
        <v>88576</v>
      </c>
      <c r="D5" s="31">
        <v>17877</v>
      </c>
      <c r="E5" s="31">
        <f>AVERAGE(B5:D5)</f>
        <v>43937.333333333336</v>
      </c>
      <c r="F5" s="32">
        <f>STDEV(B5:D5)</f>
        <v>38838.807941713836</v>
      </c>
      <c r="G5" s="36"/>
    </row>
    <row r="6" spans="1:15" x14ac:dyDescent="0.2">
      <c r="A6" s="30">
        <v>0.06</v>
      </c>
      <c r="B6" s="31">
        <v>13023</v>
      </c>
      <c r="C6" s="31">
        <v>25154</v>
      </c>
      <c r="D6" s="31">
        <v>16104</v>
      </c>
      <c r="E6" s="31">
        <f t="shared" ref="E6:E19" si="0">AVERAGE(B6:D6)</f>
        <v>18093.666666666668</v>
      </c>
      <c r="F6" s="32">
        <f t="shared" ref="F6:F19" si="1">STDEV(B6:D6)</f>
        <v>6305.5031784412986</v>
      </c>
    </row>
    <row r="7" spans="1:15" x14ac:dyDescent="0.2">
      <c r="A7" s="30">
        <v>0.12</v>
      </c>
      <c r="B7" s="31">
        <v>843</v>
      </c>
      <c r="C7" s="31">
        <v>55229</v>
      </c>
      <c r="D7" s="31">
        <v>25950</v>
      </c>
      <c r="E7" s="31">
        <f t="shared" si="0"/>
        <v>27340.666666666668</v>
      </c>
      <c r="F7" s="32">
        <f t="shared" si="1"/>
        <v>27219.65676369438</v>
      </c>
    </row>
    <row r="8" spans="1:15" x14ac:dyDescent="0.2">
      <c r="A8" s="30">
        <v>0.24</v>
      </c>
      <c r="B8" s="31">
        <v>4763</v>
      </c>
      <c r="C8" s="31">
        <v>225944</v>
      </c>
      <c r="D8" s="31">
        <v>24577</v>
      </c>
      <c r="E8" s="31">
        <f t="shared" si="0"/>
        <v>85094.666666666672</v>
      </c>
      <c r="F8" s="32">
        <f t="shared" si="1"/>
        <v>122380.75696094273</v>
      </c>
    </row>
    <row r="9" spans="1:15" x14ac:dyDescent="0.2">
      <c r="A9" s="30">
        <v>0.49</v>
      </c>
      <c r="B9" s="31">
        <v>21992</v>
      </c>
      <c r="C9" s="31">
        <v>133594</v>
      </c>
      <c r="D9" s="31">
        <v>77028</v>
      </c>
      <c r="E9" s="31">
        <f t="shared" si="0"/>
        <v>77538</v>
      </c>
      <c r="F9" s="32">
        <f t="shared" si="1"/>
        <v>55802.747925169417</v>
      </c>
    </row>
    <row r="10" spans="1:15" x14ac:dyDescent="0.2">
      <c r="A10" s="30">
        <v>0.98</v>
      </c>
      <c r="B10" s="31">
        <v>41225</v>
      </c>
      <c r="C10" s="31">
        <v>54073</v>
      </c>
      <c r="D10" s="31">
        <v>442383</v>
      </c>
      <c r="E10" s="31">
        <f t="shared" si="0"/>
        <v>179227</v>
      </c>
      <c r="F10" s="32">
        <f t="shared" si="1"/>
        <v>227990.30248675053</v>
      </c>
    </row>
    <row r="11" spans="1:15" x14ac:dyDescent="0.2">
      <c r="A11" s="30">
        <v>1.95</v>
      </c>
      <c r="B11" s="31">
        <v>108692</v>
      </c>
      <c r="C11" s="31">
        <v>57301</v>
      </c>
      <c r="D11" s="31">
        <v>399657</v>
      </c>
      <c r="E11" s="31">
        <f t="shared" si="0"/>
        <v>188550</v>
      </c>
      <c r="F11" s="32">
        <f t="shared" si="1"/>
        <v>184620.9164937711</v>
      </c>
    </row>
    <row r="12" spans="1:15" x14ac:dyDescent="0.2">
      <c r="A12" s="30">
        <v>3.9</v>
      </c>
      <c r="B12" s="31">
        <v>2312122</v>
      </c>
      <c r="C12" s="31">
        <v>1175804</v>
      </c>
      <c r="D12" s="31">
        <v>1908070</v>
      </c>
      <c r="E12" s="31">
        <f t="shared" si="0"/>
        <v>1798665.3333333333</v>
      </c>
      <c r="F12" s="32">
        <f t="shared" si="1"/>
        <v>576004.93495918333</v>
      </c>
    </row>
    <row r="13" spans="1:15" x14ac:dyDescent="0.2">
      <c r="A13" s="30">
        <v>7.81</v>
      </c>
      <c r="B13" s="31">
        <v>6906541</v>
      </c>
      <c r="C13" s="31">
        <v>4506219</v>
      </c>
      <c r="D13" s="31">
        <v>7270499</v>
      </c>
      <c r="E13" s="31">
        <f t="shared" si="0"/>
        <v>6227753</v>
      </c>
      <c r="F13" s="32">
        <f t="shared" si="1"/>
        <v>1501957.3367136631</v>
      </c>
    </row>
    <row r="14" spans="1:15" x14ac:dyDescent="0.2">
      <c r="A14" s="30">
        <v>15.6</v>
      </c>
      <c r="B14" s="31">
        <v>37962376</v>
      </c>
      <c r="C14" s="31">
        <v>34367576</v>
      </c>
      <c r="D14" s="31">
        <v>18822434</v>
      </c>
      <c r="E14" s="31">
        <f t="shared" si="0"/>
        <v>30384128.666666668</v>
      </c>
      <c r="F14" s="32">
        <f t="shared" si="1"/>
        <v>10172769.260821817</v>
      </c>
    </row>
    <row r="15" spans="1:15" x14ac:dyDescent="0.2">
      <c r="A15" s="30">
        <v>31.3</v>
      </c>
      <c r="B15" s="31">
        <v>21652490</v>
      </c>
      <c r="C15" s="31">
        <v>78070104</v>
      </c>
      <c r="D15" s="31">
        <v>42783476</v>
      </c>
      <c r="E15" s="31">
        <f t="shared" si="0"/>
        <v>47502023.333333336</v>
      </c>
      <c r="F15" s="32">
        <f t="shared" si="1"/>
        <v>28503250.850840323</v>
      </c>
    </row>
    <row r="16" spans="1:15" x14ac:dyDescent="0.2">
      <c r="A16" s="30">
        <v>62.5</v>
      </c>
      <c r="B16" s="31">
        <v>85343440</v>
      </c>
      <c r="C16" s="31">
        <v>111498904</v>
      </c>
      <c r="D16" s="31">
        <v>120220432</v>
      </c>
      <c r="E16" s="31">
        <f t="shared" si="0"/>
        <v>105687592</v>
      </c>
      <c r="F16" s="32">
        <f t="shared" si="1"/>
        <v>18150197.054385498</v>
      </c>
    </row>
    <row r="17" spans="1:6" x14ac:dyDescent="0.2">
      <c r="A17" s="30">
        <v>125</v>
      </c>
      <c r="B17" s="31">
        <v>214897472</v>
      </c>
      <c r="C17" s="31">
        <v>211732768</v>
      </c>
      <c r="D17" s="31">
        <v>181593200</v>
      </c>
      <c r="E17" s="31">
        <f t="shared" si="0"/>
        <v>202741146.66666666</v>
      </c>
      <c r="F17" s="32">
        <f t="shared" si="1"/>
        <v>18382888.075980809</v>
      </c>
    </row>
    <row r="18" spans="1:6" x14ac:dyDescent="0.2">
      <c r="A18" s="30">
        <v>250</v>
      </c>
      <c r="B18" s="31">
        <v>367824256</v>
      </c>
      <c r="C18" s="31">
        <v>438197280</v>
      </c>
      <c r="D18" s="31">
        <v>343437840</v>
      </c>
      <c r="E18" s="31">
        <f t="shared" si="0"/>
        <v>383153125.33333331</v>
      </c>
      <c r="F18" s="32">
        <f t="shared" si="1"/>
        <v>49204354.924713887</v>
      </c>
    </row>
    <row r="19" spans="1:6" x14ac:dyDescent="0.2">
      <c r="A19" s="33">
        <v>500</v>
      </c>
      <c r="B19" s="34">
        <v>770570016</v>
      </c>
      <c r="C19" s="34">
        <v>711349440</v>
      </c>
      <c r="D19" s="34">
        <v>641701824</v>
      </c>
      <c r="E19" s="34">
        <f t="shared" si="0"/>
        <v>707873760</v>
      </c>
      <c r="F19" s="35">
        <f t="shared" si="1"/>
        <v>64504364.123166241</v>
      </c>
    </row>
    <row r="22" spans="1:6" ht="26.1" customHeight="1" x14ac:dyDescent="0.2">
      <c r="A22" s="218" t="s">
        <v>54</v>
      </c>
      <c r="B22" s="220" t="s">
        <v>55</v>
      </c>
      <c r="C22" s="220"/>
      <c r="D22" s="220"/>
      <c r="E22" s="220"/>
      <c r="F22" s="221" t="s">
        <v>0</v>
      </c>
    </row>
    <row r="23" spans="1:6" ht="25.35" customHeight="1" x14ac:dyDescent="0.2">
      <c r="A23" s="219"/>
      <c r="B23" s="24" t="s">
        <v>50</v>
      </c>
      <c r="C23" s="24" t="s">
        <v>51</v>
      </c>
      <c r="D23" s="24" t="s">
        <v>52</v>
      </c>
      <c r="E23" s="25" t="s">
        <v>53</v>
      </c>
      <c r="F23" s="222"/>
    </row>
    <row r="24" spans="1:6" ht="12.75" x14ac:dyDescent="0.2">
      <c r="A24" s="39">
        <v>0.03</v>
      </c>
      <c r="B24" s="40">
        <v>5630</v>
      </c>
      <c r="C24" s="40">
        <v>11407</v>
      </c>
      <c r="D24" s="40">
        <v>10848</v>
      </c>
      <c r="E24" s="41">
        <f>AVERAGE(B24:D24)</f>
        <v>9295</v>
      </c>
      <c r="F24" s="42">
        <f>STDEV(B24:D24)</f>
        <v>3186.2656825820409</v>
      </c>
    </row>
    <row r="25" spans="1:6" ht="12.75" x14ac:dyDescent="0.2">
      <c r="A25" s="43">
        <v>0.06</v>
      </c>
      <c r="B25" s="44">
        <v>17313</v>
      </c>
      <c r="C25" s="44">
        <v>2775</v>
      </c>
      <c r="D25" s="44">
        <v>11124</v>
      </c>
      <c r="E25" s="45">
        <f t="shared" ref="E25:E38" si="2">AVERAGE(B25:D25)</f>
        <v>10404</v>
      </c>
      <c r="F25" s="46">
        <f t="shared" ref="F25:F38" si="3">STDEV(B25:D25)</f>
        <v>7295.6946893356226</v>
      </c>
    </row>
    <row r="26" spans="1:6" ht="12.75" x14ac:dyDescent="0.2">
      <c r="A26" s="43">
        <v>0.12</v>
      </c>
      <c r="B26" s="44">
        <v>14380</v>
      </c>
      <c r="C26" s="44">
        <v>9473</v>
      </c>
      <c r="D26" s="44">
        <v>19012</v>
      </c>
      <c r="E26" s="45">
        <f t="shared" si="2"/>
        <v>14288.333333333334</v>
      </c>
      <c r="F26" s="46">
        <f t="shared" si="3"/>
        <v>4770.1606192384461</v>
      </c>
    </row>
    <row r="27" spans="1:6" ht="12.75" x14ac:dyDescent="0.2">
      <c r="A27" s="43">
        <v>0.24</v>
      </c>
      <c r="B27" s="44">
        <v>7176</v>
      </c>
      <c r="C27" s="44">
        <v>2230</v>
      </c>
      <c r="D27" s="44">
        <v>17412</v>
      </c>
      <c r="E27" s="45">
        <f t="shared" si="2"/>
        <v>8939.3333333333339</v>
      </c>
      <c r="F27" s="46">
        <f t="shared" si="3"/>
        <v>7743.0800934339641</v>
      </c>
    </row>
    <row r="28" spans="1:6" ht="12.75" x14ac:dyDescent="0.2">
      <c r="A28" s="43">
        <v>0.49</v>
      </c>
      <c r="B28" s="44">
        <v>4350</v>
      </c>
      <c r="C28" s="44">
        <v>14961</v>
      </c>
      <c r="D28" s="44">
        <v>29792</v>
      </c>
      <c r="E28" s="45">
        <f t="shared" si="2"/>
        <v>16367.666666666666</v>
      </c>
      <c r="F28" s="46">
        <f t="shared" si="3"/>
        <v>12779.196936166736</v>
      </c>
    </row>
    <row r="29" spans="1:6" ht="12.75" x14ac:dyDescent="0.2">
      <c r="A29" s="43">
        <v>0.98</v>
      </c>
      <c r="B29" s="44">
        <v>893459</v>
      </c>
      <c r="C29" s="44">
        <v>53784</v>
      </c>
      <c r="D29" s="44">
        <v>71308</v>
      </c>
      <c r="E29" s="45">
        <f t="shared" si="2"/>
        <v>339517</v>
      </c>
      <c r="F29" s="46">
        <f t="shared" si="3"/>
        <v>479807.85442403919</v>
      </c>
    </row>
    <row r="30" spans="1:6" ht="12.75" x14ac:dyDescent="0.2">
      <c r="A30" s="43">
        <v>1.95</v>
      </c>
      <c r="B30" s="44">
        <v>309350</v>
      </c>
      <c r="C30" s="44">
        <v>128387</v>
      </c>
      <c r="D30" s="44">
        <v>36683</v>
      </c>
      <c r="E30" s="45">
        <f t="shared" si="2"/>
        <v>158140</v>
      </c>
      <c r="F30" s="46">
        <f t="shared" si="3"/>
        <v>138747.08638021917</v>
      </c>
    </row>
    <row r="31" spans="1:6" ht="12.75" x14ac:dyDescent="0.2">
      <c r="A31" s="43">
        <v>3.9</v>
      </c>
      <c r="B31" s="44">
        <v>1172291</v>
      </c>
      <c r="C31" s="44">
        <v>1397194</v>
      </c>
      <c r="D31" s="44">
        <v>235521</v>
      </c>
      <c r="E31" s="45">
        <f t="shared" si="2"/>
        <v>935002</v>
      </c>
      <c r="F31" s="46">
        <f t="shared" si="3"/>
        <v>616117.3523550526</v>
      </c>
    </row>
    <row r="32" spans="1:6" ht="12.75" x14ac:dyDescent="0.2">
      <c r="A32" s="43">
        <v>7.81</v>
      </c>
      <c r="B32" s="44">
        <v>4766239</v>
      </c>
      <c r="C32" s="44">
        <v>4316980</v>
      </c>
      <c r="D32" s="44">
        <v>3074061</v>
      </c>
      <c r="E32" s="45">
        <f t="shared" si="2"/>
        <v>4052426.6666666665</v>
      </c>
      <c r="F32" s="46">
        <f t="shared" si="3"/>
        <v>876560.29202464561</v>
      </c>
    </row>
    <row r="33" spans="1:6" ht="12.75" x14ac:dyDescent="0.2">
      <c r="A33" s="43">
        <v>15.6</v>
      </c>
      <c r="B33" s="44">
        <v>7153082</v>
      </c>
      <c r="C33" s="44">
        <v>7880130</v>
      </c>
      <c r="D33" s="44">
        <v>10322126</v>
      </c>
      <c r="E33" s="45">
        <f t="shared" si="2"/>
        <v>8451779.333333334</v>
      </c>
      <c r="F33" s="46">
        <f t="shared" si="3"/>
        <v>1660059.3931270435</v>
      </c>
    </row>
    <row r="34" spans="1:6" ht="12.75" x14ac:dyDescent="0.2">
      <c r="A34" s="43">
        <v>31.3</v>
      </c>
      <c r="B34" s="44">
        <v>25639664</v>
      </c>
      <c r="C34" s="44">
        <v>13606741</v>
      </c>
      <c r="D34" s="44">
        <v>19960782</v>
      </c>
      <c r="E34" s="45">
        <f t="shared" si="2"/>
        <v>19735729</v>
      </c>
      <c r="F34" s="46">
        <f t="shared" si="3"/>
        <v>6019617.5643132841</v>
      </c>
    </row>
    <row r="35" spans="1:6" ht="12.75" x14ac:dyDescent="0.2">
      <c r="A35" s="43">
        <v>62.5</v>
      </c>
      <c r="B35" s="44">
        <v>52340004</v>
      </c>
      <c r="C35" s="44">
        <v>49984768</v>
      </c>
      <c r="D35" s="44">
        <v>56181632</v>
      </c>
      <c r="E35" s="45">
        <f t="shared" si="2"/>
        <v>52835468</v>
      </c>
      <c r="F35" s="46">
        <f t="shared" si="3"/>
        <v>3128001.6448358847</v>
      </c>
    </row>
    <row r="36" spans="1:6" ht="12.75" x14ac:dyDescent="0.2">
      <c r="A36" s="43">
        <v>125</v>
      </c>
      <c r="B36" s="44">
        <v>85300184</v>
      </c>
      <c r="C36" s="44">
        <v>93293176</v>
      </c>
      <c r="D36" s="44">
        <v>131142480</v>
      </c>
      <c r="E36" s="45">
        <f t="shared" si="2"/>
        <v>103245280</v>
      </c>
      <c r="F36" s="46">
        <f t="shared" si="3"/>
        <v>24488003.310968742</v>
      </c>
    </row>
    <row r="37" spans="1:6" ht="12.75" x14ac:dyDescent="0.2">
      <c r="A37" s="43">
        <v>250</v>
      </c>
      <c r="B37" s="47">
        <v>259765824</v>
      </c>
      <c r="C37" s="47">
        <v>282267296</v>
      </c>
      <c r="D37" s="47">
        <v>329440784</v>
      </c>
      <c r="E37" s="45">
        <f>AVERAGE(B37:D37)</f>
        <v>290491301.33333331</v>
      </c>
      <c r="F37" s="46">
        <f t="shared" si="3"/>
        <v>35558061.118998341</v>
      </c>
    </row>
    <row r="38" spans="1:6" ht="12.75" x14ac:dyDescent="0.2">
      <c r="A38" s="48">
        <v>500</v>
      </c>
      <c r="B38" s="49">
        <v>573901760</v>
      </c>
      <c r="C38" s="49">
        <v>584453792</v>
      </c>
      <c r="D38" s="49">
        <v>459771136</v>
      </c>
      <c r="E38" s="50">
        <f t="shared" si="2"/>
        <v>539375562.66666663</v>
      </c>
      <c r="F38" s="51">
        <f t="shared" si="3"/>
        <v>69141050.784094736</v>
      </c>
    </row>
    <row r="41" spans="1:6" ht="25.35" customHeight="1" x14ac:dyDescent="0.2">
      <c r="A41" s="218" t="s">
        <v>57</v>
      </c>
      <c r="B41" s="220" t="s">
        <v>56</v>
      </c>
      <c r="C41" s="220"/>
      <c r="D41" s="220"/>
      <c r="E41" s="220"/>
      <c r="F41" s="221" t="s">
        <v>0</v>
      </c>
    </row>
    <row r="42" spans="1:6" ht="23.45" customHeight="1" x14ac:dyDescent="0.2">
      <c r="A42" s="219"/>
      <c r="B42" s="37" t="s">
        <v>50</v>
      </c>
      <c r="C42" s="37" t="s">
        <v>51</v>
      </c>
      <c r="D42" s="37" t="s">
        <v>52</v>
      </c>
      <c r="E42" s="38" t="s">
        <v>53</v>
      </c>
      <c r="F42" s="223"/>
    </row>
    <row r="43" spans="1:6" ht="12.75" x14ac:dyDescent="0.2">
      <c r="A43" s="52">
        <v>1.2E-2</v>
      </c>
      <c r="B43" s="53">
        <v>83570</v>
      </c>
      <c r="C43" s="53">
        <v>1271260</v>
      </c>
      <c r="D43" s="53">
        <v>227253</v>
      </c>
      <c r="E43" s="53">
        <f>AVERAGE(B43:D43)</f>
        <v>527361</v>
      </c>
      <c r="F43" s="59">
        <f>STDEV(B43:D43)</f>
        <v>648228.73491769866</v>
      </c>
    </row>
    <row r="44" spans="1:6" ht="12.75" x14ac:dyDescent="0.2">
      <c r="A44" s="54">
        <v>2.4E-2</v>
      </c>
      <c r="B44" s="55">
        <v>193579</v>
      </c>
      <c r="C44" s="55">
        <v>316805</v>
      </c>
      <c r="D44" s="55">
        <v>149393</v>
      </c>
      <c r="E44" s="55">
        <f t="shared" ref="E44:E55" si="4">AVERAGE(B44:D44)</f>
        <v>219925.66666666666</v>
      </c>
      <c r="F44" s="60">
        <f>STDEV(B44:D44)</f>
        <v>86760.040164428967</v>
      </c>
    </row>
    <row r="45" spans="1:6" ht="12.75" x14ac:dyDescent="0.2">
      <c r="A45" s="54">
        <v>4.9000000000000002E-2</v>
      </c>
      <c r="B45" s="55">
        <v>86330</v>
      </c>
      <c r="C45" s="55">
        <v>320045</v>
      </c>
      <c r="D45" s="55">
        <v>334782</v>
      </c>
      <c r="E45" s="55">
        <f t="shared" si="4"/>
        <v>247052.33333333334</v>
      </c>
      <c r="F45" s="60">
        <f t="shared" ref="F45:F55" si="5">STDEV(B45:D45)</f>
        <v>139384.52610075957</v>
      </c>
    </row>
    <row r="46" spans="1:6" ht="12.75" x14ac:dyDescent="0.2">
      <c r="A46" s="54">
        <v>9.8000000000000004E-2</v>
      </c>
      <c r="B46" s="55">
        <v>190702</v>
      </c>
      <c r="C46" s="55">
        <v>210510</v>
      </c>
      <c r="D46" s="55">
        <v>211375</v>
      </c>
      <c r="E46" s="55">
        <f t="shared" si="4"/>
        <v>204195.66666666666</v>
      </c>
      <c r="F46" s="60">
        <f t="shared" si="5"/>
        <v>11693.858915402277</v>
      </c>
    </row>
    <row r="47" spans="1:6" ht="12.75" x14ac:dyDescent="0.2">
      <c r="A47" s="54">
        <v>0.19500000000000001</v>
      </c>
      <c r="B47" s="55">
        <v>313102.5</v>
      </c>
      <c r="C47" s="55">
        <v>943487</v>
      </c>
      <c r="D47" s="55">
        <v>162507</v>
      </c>
      <c r="E47" s="55">
        <f t="shared" si="4"/>
        <v>473032.16666666669</v>
      </c>
      <c r="F47" s="60">
        <f t="shared" si="5"/>
        <v>414325.43225112709</v>
      </c>
    </row>
    <row r="48" spans="1:6" ht="12.75" x14ac:dyDescent="0.2">
      <c r="A48" s="54">
        <v>0.390625</v>
      </c>
      <c r="B48" s="55">
        <v>645703.5</v>
      </c>
      <c r="C48" s="55">
        <v>2282434</v>
      </c>
      <c r="D48" s="55">
        <v>373957</v>
      </c>
      <c r="E48" s="55">
        <f t="shared" si="4"/>
        <v>1100698.1666666667</v>
      </c>
      <c r="F48" s="60">
        <f t="shared" si="5"/>
        <v>1032393.4448181968</v>
      </c>
    </row>
    <row r="49" spans="1:6" ht="12.75" x14ac:dyDescent="0.2">
      <c r="A49" s="54">
        <v>0.78125</v>
      </c>
      <c r="B49" s="55">
        <v>1454493.5</v>
      </c>
      <c r="C49" s="55">
        <v>4344838</v>
      </c>
      <c r="D49" s="55">
        <v>935759</v>
      </c>
      <c r="E49" s="55">
        <f t="shared" si="4"/>
        <v>2245030.1666666665</v>
      </c>
      <c r="F49" s="60">
        <f t="shared" si="5"/>
        <v>1836890.3269026659</v>
      </c>
    </row>
    <row r="50" spans="1:6" ht="12.75" x14ac:dyDescent="0.2">
      <c r="A50" s="54">
        <v>1.5625</v>
      </c>
      <c r="B50" s="55">
        <v>2836934</v>
      </c>
      <c r="C50" s="55">
        <v>5016584</v>
      </c>
      <c r="D50" s="55">
        <v>4492988</v>
      </c>
      <c r="E50" s="55">
        <f t="shared" si="4"/>
        <v>4115502</v>
      </c>
      <c r="F50" s="60">
        <f t="shared" si="5"/>
        <v>1137800.6375336586</v>
      </c>
    </row>
    <row r="51" spans="1:6" ht="12.75" x14ac:dyDescent="0.2">
      <c r="A51" s="54">
        <v>3.125</v>
      </c>
      <c r="B51" s="55">
        <v>6262092.5</v>
      </c>
      <c r="C51" s="55">
        <v>31124556</v>
      </c>
      <c r="D51" s="55">
        <v>8290128</v>
      </c>
      <c r="E51" s="55">
        <f t="shared" si="4"/>
        <v>15225592.166666666</v>
      </c>
      <c r="F51" s="60">
        <f t="shared" si="5"/>
        <v>13806194.994550312</v>
      </c>
    </row>
    <row r="52" spans="1:6" ht="12.75" x14ac:dyDescent="0.2">
      <c r="A52" s="54">
        <v>6.25</v>
      </c>
      <c r="B52" s="55">
        <v>16502653.5</v>
      </c>
      <c r="C52" s="55">
        <v>54445084</v>
      </c>
      <c r="D52" s="55">
        <v>54195228</v>
      </c>
      <c r="E52" s="55">
        <f t="shared" si="4"/>
        <v>41714321.833333336</v>
      </c>
      <c r="F52" s="60">
        <f t="shared" si="5"/>
        <v>21834302.647844881</v>
      </c>
    </row>
    <row r="53" spans="1:6" ht="12.75" x14ac:dyDescent="0.2">
      <c r="A53" s="54">
        <v>12.5</v>
      </c>
      <c r="B53" s="56">
        <v>79087246</v>
      </c>
      <c r="C53" s="56">
        <v>70229824</v>
      </c>
      <c r="D53" s="56">
        <v>70461180</v>
      </c>
      <c r="E53" s="55">
        <f t="shared" si="4"/>
        <v>73259416.666666672</v>
      </c>
      <c r="F53" s="60">
        <f t="shared" si="5"/>
        <v>5048373.7434474211</v>
      </c>
    </row>
    <row r="54" spans="1:6" ht="12.75" x14ac:dyDescent="0.2">
      <c r="A54" s="54">
        <v>25</v>
      </c>
      <c r="B54" s="55">
        <v>157668760</v>
      </c>
      <c r="C54" s="55">
        <v>221875264</v>
      </c>
      <c r="D54" s="55">
        <v>157393920</v>
      </c>
      <c r="E54" s="55">
        <f t="shared" si="4"/>
        <v>178979314.66666666</v>
      </c>
      <c r="F54" s="60">
        <f t="shared" si="5"/>
        <v>37149236.010479786</v>
      </c>
    </row>
    <row r="55" spans="1:6" ht="12.75" x14ac:dyDescent="0.2">
      <c r="A55" s="57">
        <v>50</v>
      </c>
      <c r="B55" s="58">
        <v>380649072</v>
      </c>
      <c r="C55" s="58">
        <v>423522240</v>
      </c>
      <c r="D55" s="58">
        <v>374997584</v>
      </c>
      <c r="E55" s="58">
        <f t="shared" si="4"/>
        <v>393056298.66666669</v>
      </c>
      <c r="F55" s="61">
        <f t="shared" si="5"/>
        <v>26535165.632573642</v>
      </c>
    </row>
    <row r="58" spans="1:6" ht="23.45" customHeight="1" x14ac:dyDescent="0.2">
      <c r="A58" s="218" t="s">
        <v>58</v>
      </c>
      <c r="B58" s="220" t="s">
        <v>59</v>
      </c>
      <c r="C58" s="220"/>
      <c r="D58" s="220"/>
      <c r="E58" s="220"/>
      <c r="F58" s="221" t="s">
        <v>0</v>
      </c>
    </row>
    <row r="59" spans="1:6" ht="27.6" customHeight="1" x14ac:dyDescent="0.2">
      <c r="A59" s="219"/>
      <c r="B59" s="24" t="s">
        <v>50</v>
      </c>
      <c r="C59" s="24" t="s">
        <v>51</v>
      </c>
      <c r="D59" s="24" t="s">
        <v>52</v>
      </c>
      <c r="E59" s="25" t="s">
        <v>53</v>
      </c>
      <c r="F59" s="222"/>
    </row>
    <row r="60" spans="1:6" ht="12.75" x14ac:dyDescent="0.2">
      <c r="A60" s="62">
        <v>0.06</v>
      </c>
      <c r="B60" s="55">
        <v>29458</v>
      </c>
      <c r="C60" s="55">
        <v>18814</v>
      </c>
      <c r="D60" s="55">
        <v>25674</v>
      </c>
      <c r="E60" s="55">
        <f>AVERAGE(B60:D60)</f>
        <v>24648.666666666668</v>
      </c>
      <c r="F60" s="60">
        <f>STDEV(B60:D60)</f>
        <v>5395.5690462946886</v>
      </c>
    </row>
    <row r="61" spans="1:6" ht="12.75" x14ac:dyDescent="0.2">
      <c r="A61" s="63">
        <v>0.12</v>
      </c>
      <c r="B61" s="55">
        <v>30941</v>
      </c>
      <c r="C61" s="55">
        <v>21502</v>
      </c>
      <c r="D61" s="55">
        <v>28058</v>
      </c>
      <c r="E61" s="55">
        <f t="shared" ref="E61:E70" si="6">AVERAGE(B61:D61)</f>
        <v>26833.666666666668</v>
      </c>
      <c r="F61" s="60">
        <f t="shared" ref="F61:F70" si="7">STDEV(B61:D61)</f>
        <v>4837.1400985844157</v>
      </c>
    </row>
    <row r="62" spans="1:6" ht="12.75" x14ac:dyDescent="0.2">
      <c r="A62" s="63">
        <v>0.24</v>
      </c>
      <c r="B62" s="55">
        <v>72721</v>
      </c>
      <c r="C62" s="55">
        <v>32783</v>
      </c>
      <c r="D62" s="55">
        <v>55686</v>
      </c>
      <c r="E62" s="55">
        <f t="shared" si="6"/>
        <v>53730</v>
      </c>
      <c r="F62" s="60">
        <f t="shared" si="7"/>
        <v>20040.718874331829</v>
      </c>
    </row>
    <row r="63" spans="1:6" ht="12.75" x14ac:dyDescent="0.2">
      <c r="A63" s="63">
        <v>0.49</v>
      </c>
      <c r="B63" s="55">
        <v>174367</v>
      </c>
      <c r="C63" s="55">
        <v>100482</v>
      </c>
      <c r="D63" s="55">
        <v>154412</v>
      </c>
      <c r="E63" s="55">
        <f t="shared" si="6"/>
        <v>143087</v>
      </c>
      <c r="F63" s="60">
        <f t="shared" si="7"/>
        <v>38222.245159069345</v>
      </c>
    </row>
    <row r="64" spans="1:6" ht="12.75" x14ac:dyDescent="0.2">
      <c r="A64" s="63">
        <v>0.98</v>
      </c>
      <c r="B64" s="55">
        <v>356189</v>
      </c>
      <c r="C64" s="55">
        <v>224322</v>
      </c>
      <c r="D64" s="55">
        <v>290534</v>
      </c>
      <c r="E64" s="55">
        <f t="shared" si="6"/>
        <v>290348.33333333331</v>
      </c>
      <c r="F64" s="60">
        <f t="shared" si="7"/>
        <v>65933.696061523267</v>
      </c>
    </row>
    <row r="65" spans="1:6" ht="12.75" x14ac:dyDescent="0.2">
      <c r="A65" s="63">
        <v>1.9530000000000001</v>
      </c>
      <c r="B65" s="55">
        <v>1069833</v>
      </c>
      <c r="C65" s="55">
        <v>442646</v>
      </c>
      <c r="D65" s="55">
        <v>958966</v>
      </c>
      <c r="E65" s="55">
        <f t="shared" si="6"/>
        <v>823815</v>
      </c>
      <c r="F65" s="60">
        <f t="shared" si="7"/>
        <v>334724.10705385415</v>
      </c>
    </row>
    <row r="66" spans="1:6" ht="12.75" x14ac:dyDescent="0.2">
      <c r="A66" s="63">
        <v>3.9</v>
      </c>
      <c r="B66" s="55">
        <v>2436719</v>
      </c>
      <c r="C66" s="55">
        <v>955832</v>
      </c>
      <c r="D66" s="55">
        <v>1489716</v>
      </c>
      <c r="E66" s="55">
        <f t="shared" si="6"/>
        <v>1627422.3333333333</v>
      </c>
      <c r="F66" s="60">
        <f t="shared" si="7"/>
        <v>749985.90144904295</v>
      </c>
    </row>
    <row r="67" spans="1:6" ht="12.75" x14ac:dyDescent="0.2">
      <c r="A67" s="63">
        <v>7.81</v>
      </c>
      <c r="B67" s="55">
        <v>3371475</v>
      </c>
      <c r="C67" s="55">
        <v>2955202</v>
      </c>
      <c r="D67" s="55">
        <v>2592604</v>
      </c>
      <c r="E67" s="55">
        <f t="shared" si="6"/>
        <v>2973093.6666666665</v>
      </c>
      <c r="F67" s="60">
        <f t="shared" si="7"/>
        <v>389743.62401755078</v>
      </c>
    </row>
    <row r="68" spans="1:6" ht="12.75" x14ac:dyDescent="0.2">
      <c r="A68" s="63">
        <v>15.625</v>
      </c>
      <c r="B68" s="55">
        <v>8630616</v>
      </c>
      <c r="C68" s="55">
        <v>2937744</v>
      </c>
      <c r="D68" s="55">
        <v>4868778</v>
      </c>
      <c r="E68" s="55">
        <f t="shared" si="6"/>
        <v>5479046</v>
      </c>
      <c r="F68" s="60">
        <f t="shared" si="7"/>
        <v>2895085.1759428428</v>
      </c>
    </row>
    <row r="69" spans="1:6" ht="12.75" x14ac:dyDescent="0.2">
      <c r="A69" s="63">
        <v>31.25</v>
      </c>
      <c r="B69" s="55">
        <v>14726004</v>
      </c>
      <c r="C69" s="55">
        <v>12896958</v>
      </c>
      <c r="D69" s="55">
        <v>10243303</v>
      </c>
      <c r="E69" s="55">
        <f t="shared" si="6"/>
        <v>12622088.333333334</v>
      </c>
      <c r="F69" s="60">
        <f t="shared" si="7"/>
        <v>2253955.8700405704</v>
      </c>
    </row>
    <row r="70" spans="1:6" ht="12.75" x14ac:dyDescent="0.2">
      <c r="A70" s="64">
        <v>62.5</v>
      </c>
      <c r="B70" s="58">
        <v>33131220</v>
      </c>
      <c r="C70" s="58">
        <v>27881683</v>
      </c>
      <c r="D70" s="58">
        <v>28929584</v>
      </c>
      <c r="E70" s="58">
        <f t="shared" si="6"/>
        <v>29980829</v>
      </c>
      <c r="F70" s="61">
        <f t="shared" si="7"/>
        <v>2778173.2696343833</v>
      </c>
    </row>
    <row r="74" spans="1:6" ht="23.45" customHeight="1" x14ac:dyDescent="0.2">
      <c r="A74" s="218" t="s">
        <v>60</v>
      </c>
      <c r="B74" s="220" t="s">
        <v>61</v>
      </c>
      <c r="C74" s="220"/>
      <c r="D74" s="220"/>
      <c r="E74" s="220"/>
      <c r="F74" s="221" t="s">
        <v>0</v>
      </c>
    </row>
    <row r="75" spans="1:6" ht="23.1" customHeight="1" x14ac:dyDescent="0.2">
      <c r="A75" s="219"/>
      <c r="B75" s="24" t="s">
        <v>50</v>
      </c>
      <c r="C75" s="24" t="s">
        <v>51</v>
      </c>
      <c r="D75" s="24" t="s">
        <v>52</v>
      </c>
      <c r="E75" s="25" t="s">
        <v>53</v>
      </c>
      <c r="F75" s="222"/>
    </row>
    <row r="76" spans="1:6" ht="12.75" x14ac:dyDescent="0.2">
      <c r="A76" s="65">
        <v>1.2E-2</v>
      </c>
      <c r="B76" s="66">
        <v>91443</v>
      </c>
      <c r="C76" s="66">
        <v>86132</v>
      </c>
      <c r="D76" s="66">
        <v>87434</v>
      </c>
      <c r="E76" s="67">
        <f>AVERAGE(B76:D76)</f>
        <v>88336.333333333328</v>
      </c>
      <c r="F76" s="68">
        <f>STDEV(B76:D76)</f>
        <v>2768.0921829544141</v>
      </c>
    </row>
    <row r="77" spans="1:6" ht="12.75" x14ac:dyDescent="0.2">
      <c r="A77" s="69">
        <v>2.4E-2</v>
      </c>
      <c r="B77" s="70">
        <v>30143</v>
      </c>
      <c r="C77" s="70">
        <v>27993</v>
      </c>
      <c r="D77" s="70">
        <v>27240</v>
      </c>
      <c r="E77" s="71">
        <f t="shared" ref="E77:E89" si="8">AVERAGE(B77:D77)</f>
        <v>28458.666666666668</v>
      </c>
      <c r="F77" s="72">
        <f t="shared" ref="F77:F89" si="9">STDEV(B77:D77)</f>
        <v>1506.4814414168311</v>
      </c>
    </row>
    <row r="78" spans="1:6" ht="12.75" x14ac:dyDescent="0.2">
      <c r="A78" s="69">
        <v>4.9000000000000002E-2</v>
      </c>
      <c r="B78" s="70">
        <v>25184</v>
      </c>
      <c r="C78" s="70">
        <v>24122</v>
      </c>
      <c r="D78" s="70">
        <v>27894</v>
      </c>
      <c r="E78" s="71">
        <f t="shared" si="8"/>
        <v>25733.333333333332</v>
      </c>
      <c r="F78" s="72">
        <f t="shared" si="9"/>
        <v>1945.0761767430429</v>
      </c>
    </row>
    <row r="79" spans="1:6" ht="12.75" x14ac:dyDescent="0.2">
      <c r="A79" s="69">
        <v>9.8000000000000004E-2</v>
      </c>
      <c r="B79" s="70">
        <v>46972</v>
      </c>
      <c r="C79" s="70">
        <v>43588</v>
      </c>
      <c r="D79" s="70">
        <v>45437</v>
      </c>
      <c r="E79" s="71">
        <f t="shared" si="8"/>
        <v>45332.333333333336</v>
      </c>
      <c r="F79" s="72">
        <f t="shared" si="9"/>
        <v>1694.4262549114769</v>
      </c>
    </row>
    <row r="80" spans="1:6" ht="12.75" x14ac:dyDescent="0.2">
      <c r="A80" s="69">
        <v>0.19500000000000001</v>
      </c>
      <c r="B80" s="70">
        <v>187494</v>
      </c>
      <c r="C80" s="70">
        <v>162751</v>
      </c>
      <c r="D80" s="74">
        <v>143990</v>
      </c>
      <c r="E80" s="71">
        <f t="shared" si="8"/>
        <v>164745</v>
      </c>
      <c r="F80" s="72">
        <f t="shared" si="9"/>
        <v>21820.438377814502</v>
      </c>
    </row>
    <row r="81" spans="1:6" ht="12.75" x14ac:dyDescent="0.2">
      <c r="A81" s="73">
        <v>0.39</v>
      </c>
      <c r="B81" s="74">
        <v>88693</v>
      </c>
      <c r="C81" s="74">
        <v>77422</v>
      </c>
      <c r="D81" s="74">
        <v>227668</v>
      </c>
      <c r="E81" s="71">
        <f t="shared" si="8"/>
        <v>131261</v>
      </c>
      <c r="F81" s="72">
        <f t="shared" si="9"/>
        <v>83680.888481181886</v>
      </c>
    </row>
    <row r="82" spans="1:6" ht="12.75" x14ac:dyDescent="0.2">
      <c r="A82" s="73">
        <v>0.78</v>
      </c>
      <c r="B82" s="74">
        <v>170801</v>
      </c>
      <c r="C82" s="74">
        <v>77392</v>
      </c>
      <c r="D82" s="74">
        <v>1559821</v>
      </c>
      <c r="E82" s="71">
        <f t="shared" si="8"/>
        <v>602671.33333333337</v>
      </c>
      <c r="F82" s="72">
        <f t="shared" si="9"/>
        <v>830230.64483330969</v>
      </c>
    </row>
    <row r="83" spans="1:6" ht="12.75" x14ac:dyDescent="0.2">
      <c r="A83" s="73">
        <v>1.56</v>
      </c>
      <c r="B83" s="74">
        <v>85472</v>
      </c>
      <c r="C83" s="74">
        <v>567627</v>
      </c>
      <c r="D83" s="74">
        <v>3040244</v>
      </c>
      <c r="E83" s="71">
        <f t="shared" si="8"/>
        <v>1231114.3333333333</v>
      </c>
      <c r="F83" s="72">
        <f t="shared" si="9"/>
        <v>1585191.1475012512</v>
      </c>
    </row>
    <row r="84" spans="1:6" ht="12.75" x14ac:dyDescent="0.2">
      <c r="A84" s="73">
        <v>3.12</v>
      </c>
      <c r="B84" s="74">
        <v>1130152</v>
      </c>
      <c r="C84" s="74">
        <v>2313091</v>
      </c>
      <c r="D84" s="74">
        <v>6057763</v>
      </c>
      <c r="E84" s="71">
        <f t="shared" si="8"/>
        <v>3167002</v>
      </c>
      <c r="F84" s="72">
        <f t="shared" si="9"/>
        <v>2572393.9314908595</v>
      </c>
    </row>
    <row r="85" spans="1:6" ht="12.75" x14ac:dyDescent="0.2">
      <c r="A85" s="73">
        <v>6.24</v>
      </c>
      <c r="B85" s="74">
        <v>13824130</v>
      </c>
      <c r="C85" s="74">
        <v>2527531</v>
      </c>
      <c r="D85" s="74">
        <v>20369600</v>
      </c>
      <c r="E85" s="71">
        <f t="shared" si="8"/>
        <v>12240420.333333334</v>
      </c>
      <c r="F85" s="72">
        <f t="shared" si="9"/>
        <v>9025849.4769971836</v>
      </c>
    </row>
    <row r="86" spans="1:6" ht="12.75" x14ac:dyDescent="0.2">
      <c r="A86" s="73">
        <v>12.5</v>
      </c>
      <c r="B86" s="74">
        <v>10145876</v>
      </c>
      <c r="C86" s="74">
        <v>47313064</v>
      </c>
      <c r="D86" s="74">
        <v>191116800</v>
      </c>
      <c r="E86" s="71">
        <f t="shared" si="8"/>
        <v>82858580</v>
      </c>
      <c r="F86" s="72">
        <f t="shared" si="9"/>
        <v>95578405.584803179</v>
      </c>
    </row>
    <row r="87" spans="1:6" ht="12.75" x14ac:dyDescent="0.2">
      <c r="A87" s="73">
        <v>25</v>
      </c>
      <c r="B87" s="74">
        <v>172772560</v>
      </c>
      <c r="C87" s="74">
        <v>157321056</v>
      </c>
      <c r="D87" s="74">
        <v>178473784</v>
      </c>
      <c r="E87" s="71">
        <f t="shared" si="8"/>
        <v>169522466.66666666</v>
      </c>
      <c r="F87" s="72">
        <f t="shared" si="9"/>
        <v>10944487.446519794</v>
      </c>
    </row>
    <row r="88" spans="1:6" ht="12.75" x14ac:dyDescent="0.2">
      <c r="A88" s="73">
        <v>50</v>
      </c>
      <c r="B88" s="75">
        <v>489542272</v>
      </c>
      <c r="C88" s="75">
        <v>540111808</v>
      </c>
      <c r="D88" s="75">
        <v>442301376</v>
      </c>
      <c r="E88" s="71">
        <f t="shared" si="8"/>
        <v>490651818.66666669</v>
      </c>
      <c r="F88" s="72">
        <f t="shared" si="9"/>
        <v>48914654.985605173</v>
      </c>
    </row>
    <row r="89" spans="1:6" ht="12.75" x14ac:dyDescent="0.2">
      <c r="A89" s="76">
        <v>100</v>
      </c>
      <c r="B89" s="77">
        <v>1208429440</v>
      </c>
      <c r="C89" s="77">
        <v>863848832</v>
      </c>
      <c r="D89" s="77">
        <v>967269312</v>
      </c>
      <c r="E89" s="78">
        <f t="shared" si="8"/>
        <v>1013182528</v>
      </c>
      <c r="F89" s="79">
        <f t="shared" si="9"/>
        <v>176819021.61534944</v>
      </c>
    </row>
  </sheetData>
  <mergeCells count="16">
    <mergeCell ref="A1:O1"/>
    <mergeCell ref="A3:A4"/>
    <mergeCell ref="B3:E3"/>
    <mergeCell ref="F3:F4"/>
    <mergeCell ref="A22:A23"/>
    <mergeCell ref="B22:E22"/>
    <mergeCell ref="F22:F23"/>
    <mergeCell ref="A74:A75"/>
    <mergeCell ref="B74:E74"/>
    <mergeCell ref="F74:F75"/>
    <mergeCell ref="A41:A42"/>
    <mergeCell ref="B41:E41"/>
    <mergeCell ref="F41:F42"/>
    <mergeCell ref="A58:A59"/>
    <mergeCell ref="B58:E58"/>
    <mergeCell ref="F58:F5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K1"/>
    </sheetView>
  </sheetViews>
  <sheetFormatPr baseColWidth="10" defaultColWidth="9.140625" defaultRowHeight="15" x14ac:dyDescent="0.25"/>
  <cols>
    <col min="1" max="1" width="12.42578125" customWidth="1"/>
    <col min="2" max="2" width="15" customWidth="1"/>
    <col min="3" max="3" width="13" customWidth="1"/>
    <col min="4" max="4" width="15.42578125" customWidth="1"/>
    <col min="5" max="5" width="12.7109375" customWidth="1"/>
    <col min="6" max="6" width="15.28515625" customWidth="1"/>
    <col min="7" max="7" width="12.7109375" customWidth="1"/>
    <col min="8" max="8" width="14.28515625" customWidth="1"/>
    <col min="9" max="9" width="11" customWidth="1"/>
    <col min="10" max="10" width="9.7109375" customWidth="1"/>
    <col min="11" max="11" width="10" customWidth="1"/>
  </cols>
  <sheetData>
    <row r="1" spans="1:13" ht="22.35" customHeight="1" x14ac:dyDescent="0.25">
      <c r="A1" s="232" t="s">
        <v>104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3" spans="1:13" ht="43.35" customHeight="1" x14ac:dyDescent="0.25">
      <c r="A3" s="233" t="s">
        <v>62</v>
      </c>
      <c r="B3" s="80" t="s">
        <v>63</v>
      </c>
      <c r="C3" s="80" t="s">
        <v>64</v>
      </c>
      <c r="D3" s="80" t="s">
        <v>65</v>
      </c>
      <c r="E3" s="80" t="s">
        <v>66</v>
      </c>
      <c r="F3" s="80" t="s">
        <v>67</v>
      </c>
      <c r="G3" s="80" t="s">
        <v>68</v>
      </c>
      <c r="H3" s="80" t="s">
        <v>69</v>
      </c>
      <c r="I3" s="80" t="s">
        <v>70</v>
      </c>
      <c r="J3" s="80" t="s">
        <v>53</v>
      </c>
      <c r="K3" s="92" t="s">
        <v>71</v>
      </c>
    </row>
    <row r="4" spans="1:13" ht="20.45" customHeight="1" x14ac:dyDescent="0.25">
      <c r="A4" s="234"/>
      <c r="B4" s="81" t="s">
        <v>72</v>
      </c>
      <c r="C4" s="82"/>
      <c r="D4" s="82" t="s">
        <v>72</v>
      </c>
      <c r="E4" s="82"/>
      <c r="F4" s="82" t="s">
        <v>72</v>
      </c>
      <c r="G4" s="81"/>
      <c r="H4" s="81" t="s">
        <v>72</v>
      </c>
      <c r="I4" s="81"/>
      <c r="J4" s="81" t="s">
        <v>72</v>
      </c>
      <c r="K4" s="93" t="s">
        <v>73</v>
      </c>
    </row>
    <row r="5" spans="1:13" x14ac:dyDescent="0.25">
      <c r="A5" s="229" t="s">
        <v>74</v>
      </c>
      <c r="B5" s="83">
        <v>1</v>
      </c>
      <c r="C5" s="86">
        <v>169534</v>
      </c>
      <c r="D5" s="87">
        <v>0.92700000000000005</v>
      </c>
      <c r="E5" s="86">
        <v>220741</v>
      </c>
      <c r="F5" s="87">
        <v>1.2070000000000001</v>
      </c>
      <c r="G5" s="88">
        <v>211780</v>
      </c>
      <c r="H5" s="89">
        <v>1.1579999999999999</v>
      </c>
      <c r="I5" s="88">
        <f>(G5+E5+C5)/3</f>
        <v>200685</v>
      </c>
      <c r="J5" s="89">
        <f>(D5+F5+H5)/3</f>
        <v>1.0973333333333335</v>
      </c>
      <c r="K5" s="94">
        <f>(J5/B5)*100</f>
        <v>109.73333333333335</v>
      </c>
      <c r="M5" s="88"/>
    </row>
    <row r="6" spans="1:13" x14ac:dyDescent="0.25">
      <c r="A6" s="230"/>
      <c r="B6" s="84">
        <v>5</v>
      </c>
      <c r="C6" s="88">
        <v>4154493</v>
      </c>
      <c r="D6" s="89">
        <v>5.2140000000000004</v>
      </c>
      <c r="E6" s="88">
        <v>4154493</v>
      </c>
      <c r="F6" s="89">
        <v>4.7089999999999996</v>
      </c>
      <c r="G6" s="88">
        <v>4154493</v>
      </c>
      <c r="H6" s="89">
        <v>4.8230000000000004</v>
      </c>
      <c r="I6" s="88">
        <f>(G6+E6+C6)/3</f>
        <v>4154493</v>
      </c>
      <c r="J6" s="89">
        <f>(D6+F6+H6)/3</f>
        <v>4.9153333333333338</v>
      </c>
      <c r="K6" s="94">
        <f t="shared" ref="K6:K19" si="0">(J6/B6)*100</f>
        <v>98.306666666666672</v>
      </c>
      <c r="M6" s="88"/>
    </row>
    <row r="7" spans="1:13" x14ac:dyDescent="0.25">
      <c r="A7" s="231"/>
      <c r="B7" s="85">
        <v>10</v>
      </c>
      <c r="C7" s="90">
        <v>17648115</v>
      </c>
      <c r="D7" s="91">
        <v>9.0609999999999999</v>
      </c>
      <c r="E7" s="90">
        <v>18226581</v>
      </c>
      <c r="F7" s="91">
        <v>9.3580000000000005</v>
      </c>
      <c r="G7" s="90">
        <v>17480612</v>
      </c>
      <c r="H7" s="91">
        <v>8.9749999999999996</v>
      </c>
      <c r="I7" s="90">
        <f>(G7+E7+C7)/3</f>
        <v>17785102.666666668</v>
      </c>
      <c r="J7" s="91">
        <f>(D7+F7+H7)/3</f>
        <v>9.1313333333333322</v>
      </c>
      <c r="K7" s="95">
        <f t="shared" si="0"/>
        <v>91.313333333333318</v>
      </c>
      <c r="M7" s="88"/>
    </row>
    <row r="8" spans="1:13" x14ac:dyDescent="0.25">
      <c r="A8" s="229" t="s">
        <v>6</v>
      </c>
      <c r="B8" s="83">
        <v>1</v>
      </c>
      <c r="C8" s="88">
        <v>358571</v>
      </c>
      <c r="D8" s="89">
        <v>1.0349999999999999</v>
      </c>
      <c r="E8" s="88">
        <v>341249</v>
      </c>
      <c r="F8" s="89">
        <v>0.98499999999999999</v>
      </c>
      <c r="G8" s="88">
        <v>335359</v>
      </c>
      <c r="H8" s="89">
        <v>0.96799999999999997</v>
      </c>
      <c r="I8" s="88">
        <f t="shared" ref="I8:I19" si="1">(G8+E8+C8)/3</f>
        <v>345059.66666666669</v>
      </c>
      <c r="J8" s="89">
        <f t="shared" ref="J8:J19" si="2">(D8+F8+H8)/3</f>
        <v>0.996</v>
      </c>
      <c r="K8" s="94">
        <f t="shared" si="0"/>
        <v>99.6</v>
      </c>
      <c r="M8" s="88"/>
    </row>
    <row r="9" spans="1:13" x14ac:dyDescent="0.25">
      <c r="A9" s="230"/>
      <c r="B9" s="84">
        <v>5</v>
      </c>
      <c r="C9" s="88">
        <v>1203755</v>
      </c>
      <c r="D9" s="89">
        <v>5.0209999999999999</v>
      </c>
      <c r="E9" s="88">
        <v>1091555</v>
      </c>
      <c r="F9" s="89">
        <v>4.5529999999999999</v>
      </c>
      <c r="G9" s="88">
        <v>1010521</v>
      </c>
      <c r="H9" s="89">
        <v>4.2149999999999999</v>
      </c>
      <c r="I9" s="88">
        <f t="shared" si="1"/>
        <v>1101943.6666666667</v>
      </c>
      <c r="J9" s="89">
        <f t="shared" si="2"/>
        <v>4.5963333333333329</v>
      </c>
      <c r="K9" s="94">
        <f t="shared" si="0"/>
        <v>91.926666666666662</v>
      </c>
      <c r="M9" s="88"/>
    </row>
    <row r="10" spans="1:13" x14ac:dyDescent="0.25">
      <c r="A10" s="231"/>
      <c r="B10" s="85">
        <v>10</v>
      </c>
      <c r="C10" s="88">
        <v>4931287</v>
      </c>
      <c r="D10" s="89">
        <v>9.1020000000000003</v>
      </c>
      <c r="E10" s="88">
        <v>4873317</v>
      </c>
      <c r="F10" s="89">
        <v>8.9949999999999992</v>
      </c>
      <c r="G10" s="88">
        <v>5010388</v>
      </c>
      <c r="H10" s="91">
        <v>9.2479999999999993</v>
      </c>
      <c r="I10" s="90">
        <f t="shared" si="1"/>
        <v>4938330.666666667</v>
      </c>
      <c r="J10" s="91">
        <f t="shared" si="2"/>
        <v>9.1150000000000002</v>
      </c>
      <c r="K10" s="95">
        <f t="shared" si="0"/>
        <v>91.149999999999991</v>
      </c>
      <c r="M10" s="88"/>
    </row>
    <row r="11" spans="1:13" x14ac:dyDescent="0.25">
      <c r="A11" s="229" t="s">
        <v>4</v>
      </c>
      <c r="B11" s="83">
        <v>1</v>
      </c>
      <c r="C11" s="86">
        <v>3196557</v>
      </c>
      <c r="D11" s="87">
        <v>1.214</v>
      </c>
      <c r="E11" s="86">
        <v>2904286</v>
      </c>
      <c r="F11" s="87">
        <v>1.103</v>
      </c>
      <c r="G11" s="86">
        <v>2617280</v>
      </c>
      <c r="H11" s="89">
        <v>0.99399999999999999</v>
      </c>
      <c r="I11" s="88">
        <f t="shared" si="1"/>
        <v>2906041</v>
      </c>
      <c r="J11" s="89">
        <f t="shared" si="2"/>
        <v>1.1036666666666666</v>
      </c>
      <c r="K11" s="94">
        <f t="shared" si="0"/>
        <v>110.36666666666666</v>
      </c>
      <c r="M11" s="88"/>
    </row>
    <row r="12" spans="1:13" x14ac:dyDescent="0.25">
      <c r="A12" s="230"/>
      <c r="B12" s="84">
        <v>5</v>
      </c>
      <c r="C12" s="88">
        <v>32350290</v>
      </c>
      <c r="D12" s="89">
        <v>4.8470000000000004</v>
      </c>
      <c r="E12" s="88">
        <v>32744074</v>
      </c>
      <c r="F12" s="89">
        <v>4.9059999999999997</v>
      </c>
      <c r="G12" s="88">
        <v>33451549</v>
      </c>
      <c r="H12" s="89">
        <v>5.0119999999999996</v>
      </c>
      <c r="I12" s="88">
        <f t="shared" si="1"/>
        <v>32848637.666666668</v>
      </c>
      <c r="J12" s="89">
        <f t="shared" si="2"/>
        <v>4.9216666666666669</v>
      </c>
      <c r="K12" s="94">
        <f t="shared" si="0"/>
        <v>98.433333333333337</v>
      </c>
      <c r="M12" s="88"/>
    </row>
    <row r="13" spans="1:13" x14ac:dyDescent="0.25">
      <c r="A13" s="231"/>
      <c r="B13" s="85">
        <v>10</v>
      </c>
      <c r="C13" s="90">
        <v>51422249</v>
      </c>
      <c r="D13" s="91">
        <v>8.7739999999999991</v>
      </c>
      <c r="E13" s="90">
        <v>52424439</v>
      </c>
      <c r="F13" s="91">
        <v>8.9450000000000003</v>
      </c>
      <c r="G13" s="90">
        <v>51328478</v>
      </c>
      <c r="H13" s="91">
        <v>8.7579999999999991</v>
      </c>
      <c r="I13" s="90">
        <f t="shared" si="1"/>
        <v>51725055.333333336</v>
      </c>
      <c r="J13" s="91">
        <f t="shared" si="2"/>
        <v>8.8256666666666668</v>
      </c>
      <c r="K13" s="95">
        <f t="shared" si="0"/>
        <v>88.256666666666675</v>
      </c>
      <c r="M13" s="88"/>
    </row>
    <row r="14" spans="1:13" x14ac:dyDescent="0.25">
      <c r="A14" s="229" t="s">
        <v>75</v>
      </c>
      <c r="B14" s="83">
        <v>1</v>
      </c>
      <c r="C14" s="88">
        <v>463871</v>
      </c>
      <c r="D14" s="89">
        <v>1.0980000000000001</v>
      </c>
      <c r="E14" s="88">
        <v>449930</v>
      </c>
      <c r="F14" s="89">
        <v>1.0649999999999999</v>
      </c>
      <c r="G14" s="88">
        <v>484572</v>
      </c>
      <c r="H14" s="89">
        <v>1.147</v>
      </c>
      <c r="I14" s="88">
        <f t="shared" si="1"/>
        <v>466124.33333333331</v>
      </c>
      <c r="J14" s="89">
        <f t="shared" si="2"/>
        <v>1.1033333333333335</v>
      </c>
      <c r="K14" s="94">
        <f t="shared" si="0"/>
        <v>110.33333333333334</v>
      </c>
      <c r="M14" s="88"/>
    </row>
    <row r="15" spans="1:13" x14ac:dyDescent="0.25">
      <c r="A15" s="230"/>
      <c r="B15" s="84">
        <v>5</v>
      </c>
      <c r="C15" s="88">
        <v>2007695</v>
      </c>
      <c r="D15" s="89">
        <v>5.274</v>
      </c>
      <c r="E15" s="88">
        <v>1954400</v>
      </c>
      <c r="F15" s="89">
        <v>5.1340000000000003</v>
      </c>
      <c r="G15" s="88">
        <v>1987519</v>
      </c>
      <c r="H15" s="89">
        <v>5.2210000000000001</v>
      </c>
      <c r="I15" s="88">
        <f t="shared" si="1"/>
        <v>1983204.6666666667</v>
      </c>
      <c r="J15" s="89">
        <f t="shared" si="2"/>
        <v>5.2096666666666671</v>
      </c>
      <c r="K15" s="94">
        <f t="shared" si="0"/>
        <v>104.19333333333334</v>
      </c>
      <c r="M15" s="88"/>
    </row>
    <row r="16" spans="1:13" x14ac:dyDescent="0.25">
      <c r="A16" s="231"/>
      <c r="B16" s="85">
        <v>10</v>
      </c>
      <c r="C16" s="88">
        <v>3591001</v>
      </c>
      <c r="D16" s="89">
        <v>10.244</v>
      </c>
      <c r="E16" s="88">
        <v>3562957</v>
      </c>
      <c r="F16" s="89">
        <v>10.164</v>
      </c>
      <c r="G16" s="88">
        <v>3576629</v>
      </c>
      <c r="H16" s="91">
        <v>10.202999999999999</v>
      </c>
      <c r="I16" s="90">
        <f t="shared" si="1"/>
        <v>3576862.3333333335</v>
      </c>
      <c r="J16" s="91">
        <f t="shared" si="2"/>
        <v>10.203666666666667</v>
      </c>
      <c r="K16" s="95">
        <f t="shared" si="0"/>
        <v>102.03666666666666</v>
      </c>
      <c r="M16" s="88"/>
    </row>
    <row r="17" spans="1:13" x14ac:dyDescent="0.25">
      <c r="A17" s="229" t="s">
        <v>7</v>
      </c>
      <c r="B17" s="83">
        <v>1</v>
      </c>
      <c r="C17" s="86">
        <v>786019</v>
      </c>
      <c r="D17" s="87">
        <v>0.996</v>
      </c>
      <c r="E17" s="86">
        <v>767079</v>
      </c>
      <c r="F17" s="87">
        <v>0.97199999999999998</v>
      </c>
      <c r="G17" s="86">
        <v>810483</v>
      </c>
      <c r="H17" s="89">
        <v>1.0269999999999999</v>
      </c>
      <c r="I17" s="88">
        <f t="shared" si="1"/>
        <v>787860.33333333337</v>
      </c>
      <c r="J17" s="89">
        <f t="shared" si="2"/>
        <v>0.99833333333333341</v>
      </c>
      <c r="K17" s="94">
        <f t="shared" si="0"/>
        <v>99.833333333333343</v>
      </c>
      <c r="M17" s="88"/>
    </row>
    <row r="18" spans="1:13" x14ac:dyDescent="0.25">
      <c r="A18" s="230"/>
      <c r="B18" s="84">
        <v>5</v>
      </c>
      <c r="C18" s="88">
        <v>10249390</v>
      </c>
      <c r="D18" s="89">
        <v>5.2249999999999996</v>
      </c>
      <c r="E18" s="88">
        <v>10994800</v>
      </c>
      <c r="F18" s="89">
        <v>5.6050000000000004</v>
      </c>
      <c r="G18" s="88">
        <v>11075226</v>
      </c>
      <c r="H18" s="89">
        <v>5.6459999999999999</v>
      </c>
      <c r="I18" s="88">
        <f t="shared" si="1"/>
        <v>10773138.666666666</v>
      </c>
      <c r="J18" s="89">
        <f t="shared" si="2"/>
        <v>5.492</v>
      </c>
      <c r="K18" s="94">
        <f t="shared" si="0"/>
        <v>109.84</v>
      </c>
      <c r="M18" s="88"/>
    </row>
    <row r="19" spans="1:13" x14ac:dyDescent="0.25">
      <c r="A19" s="231"/>
      <c r="B19" s="85">
        <v>10</v>
      </c>
      <c r="C19" s="90">
        <v>72478057</v>
      </c>
      <c r="D19" s="91">
        <v>10.933999999999999</v>
      </c>
      <c r="E19" s="90">
        <v>70913687</v>
      </c>
      <c r="F19" s="91">
        <v>10.698</v>
      </c>
      <c r="G19" s="90">
        <v>73081268</v>
      </c>
      <c r="H19" s="91">
        <v>11.025</v>
      </c>
      <c r="I19" s="90">
        <f t="shared" si="1"/>
        <v>72157670.666666672</v>
      </c>
      <c r="J19" s="91">
        <f t="shared" si="2"/>
        <v>10.885666666666665</v>
      </c>
      <c r="K19" s="95">
        <f t="shared" si="0"/>
        <v>108.85666666666664</v>
      </c>
      <c r="M19" s="88"/>
    </row>
  </sheetData>
  <mergeCells count="7">
    <mergeCell ref="A17:A19"/>
    <mergeCell ref="A1:K1"/>
    <mergeCell ref="A3:A4"/>
    <mergeCell ref="A5:A7"/>
    <mergeCell ref="A8:A10"/>
    <mergeCell ref="A11:A13"/>
    <mergeCell ref="A14:A1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zoomScale="90" zoomScaleNormal="90" zoomScalePageLayoutView="90" workbookViewId="0">
      <selection activeCell="M31" sqref="M31"/>
    </sheetView>
  </sheetViews>
  <sheetFormatPr baseColWidth="10" defaultColWidth="9.140625" defaultRowHeight="15" x14ac:dyDescent="0.25"/>
  <cols>
    <col min="1" max="1" width="12.140625" style="1" customWidth="1"/>
    <col min="2" max="2" width="10.42578125" style="1" bestFit="1" customWidth="1"/>
    <col min="3" max="3" width="14.28515625" style="174" customWidth="1"/>
    <col min="4" max="4" width="10.42578125" style="1" bestFit="1" customWidth="1"/>
    <col min="5" max="5" width="13.85546875" style="174" customWidth="1"/>
    <col min="6" max="6" width="11.42578125" style="1" bestFit="1" customWidth="1"/>
    <col min="7" max="7" width="14.28515625" style="180" customWidth="1"/>
    <col min="8" max="8" width="10.42578125" style="1" bestFit="1" customWidth="1"/>
    <col min="9" max="9" width="13.7109375" style="180" customWidth="1"/>
    <col min="10" max="10" width="10.42578125" style="1" bestFit="1" customWidth="1"/>
    <col min="11" max="11" width="13.7109375" style="180" customWidth="1"/>
    <col min="12" max="16384" width="9.140625" style="1"/>
  </cols>
  <sheetData>
    <row r="1" spans="1:11" s="190" customFormat="1" ht="24" customHeight="1" x14ac:dyDescent="0.25">
      <c r="A1" s="240" t="s">
        <v>105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5.75" thickBot="1" x14ac:dyDescent="0.3"/>
    <row r="3" spans="1:11" ht="20.100000000000001" customHeight="1" thickBot="1" x14ac:dyDescent="0.3">
      <c r="A3" s="237" t="s">
        <v>78</v>
      </c>
      <c r="B3" s="239" t="s">
        <v>74</v>
      </c>
      <c r="C3" s="239"/>
      <c r="D3" s="239" t="s">
        <v>6</v>
      </c>
      <c r="E3" s="239"/>
      <c r="F3" s="239" t="s">
        <v>4</v>
      </c>
      <c r="G3" s="239"/>
      <c r="H3" s="239" t="s">
        <v>75</v>
      </c>
      <c r="I3" s="239"/>
      <c r="J3" s="239" t="s">
        <v>7</v>
      </c>
      <c r="K3" s="242"/>
    </row>
    <row r="4" spans="1:11" ht="25.5" x14ac:dyDescent="0.25">
      <c r="A4" s="238"/>
      <c r="B4" s="113" t="s">
        <v>1</v>
      </c>
      <c r="C4" s="175" t="s">
        <v>76</v>
      </c>
      <c r="D4" s="113" t="s">
        <v>1</v>
      </c>
      <c r="E4" s="175" t="s">
        <v>76</v>
      </c>
      <c r="F4" s="113" t="s">
        <v>1</v>
      </c>
      <c r="G4" s="181" t="s">
        <v>76</v>
      </c>
      <c r="H4" s="113" t="s">
        <v>1</v>
      </c>
      <c r="I4" s="181" t="s">
        <v>76</v>
      </c>
      <c r="J4" s="113" t="s">
        <v>1</v>
      </c>
      <c r="K4" s="186" t="s">
        <v>76</v>
      </c>
    </row>
    <row r="5" spans="1:11" x14ac:dyDescent="0.25">
      <c r="A5" s="96">
        <v>1</v>
      </c>
      <c r="B5" s="106">
        <v>200332</v>
      </c>
      <c r="C5" s="173">
        <v>1.0953999999999999</v>
      </c>
      <c r="D5" s="107">
        <v>299052</v>
      </c>
      <c r="E5" s="173">
        <v>0.86319999999999997</v>
      </c>
      <c r="F5" s="107">
        <v>2460612</v>
      </c>
      <c r="G5" s="182">
        <v>0.9345</v>
      </c>
      <c r="H5" s="107">
        <v>499570</v>
      </c>
      <c r="I5" s="182">
        <v>1.1825000000000001</v>
      </c>
      <c r="J5" s="107">
        <v>803460</v>
      </c>
      <c r="K5" s="187">
        <v>1.0181</v>
      </c>
    </row>
    <row r="6" spans="1:11" x14ac:dyDescent="0.25">
      <c r="A6" s="96">
        <v>2</v>
      </c>
      <c r="B6" s="106">
        <v>207538</v>
      </c>
      <c r="C6" s="173">
        <v>1.1348</v>
      </c>
      <c r="D6" s="107">
        <v>291742</v>
      </c>
      <c r="E6" s="173">
        <v>0.84209999999999996</v>
      </c>
      <c r="F6" s="107">
        <v>2330538</v>
      </c>
      <c r="G6" s="182">
        <v>0.8851</v>
      </c>
      <c r="H6" s="107">
        <v>521792</v>
      </c>
      <c r="I6" s="182">
        <v>1.2351000000000001</v>
      </c>
      <c r="J6" s="107">
        <v>869908</v>
      </c>
      <c r="K6" s="187">
        <v>1.1023000000000001</v>
      </c>
    </row>
    <row r="7" spans="1:11" x14ac:dyDescent="0.25">
      <c r="A7" s="96">
        <v>3</v>
      </c>
      <c r="B7" s="106">
        <v>200734</v>
      </c>
      <c r="C7" s="173">
        <v>1.0975999999999999</v>
      </c>
      <c r="D7" s="107">
        <v>2877578</v>
      </c>
      <c r="E7" s="173">
        <v>0.8306</v>
      </c>
      <c r="F7" s="107">
        <v>2516960</v>
      </c>
      <c r="G7" s="182">
        <v>0.95589999999999997</v>
      </c>
      <c r="H7" s="107">
        <v>403205</v>
      </c>
      <c r="I7" s="182">
        <v>0.95440000000000003</v>
      </c>
      <c r="J7" s="107">
        <v>838026</v>
      </c>
      <c r="K7" s="187">
        <v>1.0619000000000001</v>
      </c>
    </row>
    <row r="8" spans="1:11" x14ac:dyDescent="0.25">
      <c r="A8" s="96">
        <v>4</v>
      </c>
      <c r="B8" s="106">
        <v>203459</v>
      </c>
      <c r="C8" s="173">
        <v>1.1125</v>
      </c>
      <c r="D8" s="107">
        <v>298671</v>
      </c>
      <c r="E8" s="173">
        <v>0.86209999999999998</v>
      </c>
      <c r="F8" s="107">
        <v>1985605</v>
      </c>
      <c r="G8" s="182">
        <v>0.75409999999999999</v>
      </c>
      <c r="H8" s="107">
        <v>378279</v>
      </c>
      <c r="I8" s="182">
        <v>0.89539999999999997</v>
      </c>
      <c r="J8" s="107">
        <v>886323</v>
      </c>
      <c r="K8" s="187">
        <v>1.1231</v>
      </c>
    </row>
    <row r="9" spans="1:11" x14ac:dyDescent="0.25">
      <c r="A9" s="96">
        <v>5</v>
      </c>
      <c r="B9" s="106">
        <v>196674</v>
      </c>
      <c r="C9" s="173">
        <v>1.0753999999999999</v>
      </c>
      <c r="D9" s="107">
        <v>295588</v>
      </c>
      <c r="E9" s="173">
        <v>0.85319999999999996</v>
      </c>
      <c r="F9" s="107">
        <v>2386886</v>
      </c>
      <c r="G9" s="182">
        <v>0.90649999999999997</v>
      </c>
      <c r="H9" s="107">
        <v>445621</v>
      </c>
      <c r="I9" s="182">
        <v>1.0548</v>
      </c>
      <c r="J9" s="107">
        <v>873223</v>
      </c>
      <c r="K9" s="187">
        <v>1.1065</v>
      </c>
    </row>
    <row r="10" spans="1:11" x14ac:dyDescent="0.25">
      <c r="A10" s="96">
        <v>6</v>
      </c>
      <c r="B10" s="106">
        <v>214249</v>
      </c>
      <c r="C10" s="173">
        <v>1.1715</v>
      </c>
      <c r="D10" s="107">
        <v>299295</v>
      </c>
      <c r="E10" s="173">
        <v>0.8639</v>
      </c>
      <c r="F10" s="107">
        <v>2316056</v>
      </c>
      <c r="G10" s="182">
        <v>0.87960000000000005</v>
      </c>
      <c r="H10" s="107">
        <v>505020</v>
      </c>
      <c r="I10" s="182">
        <v>1.1954</v>
      </c>
      <c r="J10" s="107">
        <v>836211</v>
      </c>
      <c r="K10" s="187">
        <v>1.0596000000000001</v>
      </c>
    </row>
    <row r="11" spans="1:11" x14ac:dyDescent="0.25">
      <c r="A11" s="96">
        <v>7</v>
      </c>
      <c r="B11" s="106">
        <v>212914</v>
      </c>
      <c r="C11" s="173">
        <v>1.1641999999999999</v>
      </c>
      <c r="D11" s="107">
        <v>295553</v>
      </c>
      <c r="E11" s="173">
        <v>0.85309999999999997</v>
      </c>
      <c r="F11" s="107">
        <v>2403738</v>
      </c>
      <c r="G11" s="182">
        <v>0.91290000000000004</v>
      </c>
      <c r="H11" s="107">
        <v>416217</v>
      </c>
      <c r="I11" s="182">
        <v>0.98519999999999996</v>
      </c>
      <c r="J11" s="107">
        <v>788150</v>
      </c>
      <c r="K11" s="187">
        <v>0.99870000000000003</v>
      </c>
    </row>
    <row r="12" spans="1:11" x14ac:dyDescent="0.25">
      <c r="A12" s="96">
        <v>8</v>
      </c>
      <c r="B12" s="106">
        <v>203990</v>
      </c>
      <c r="C12" s="173">
        <v>1.1153999999999999</v>
      </c>
      <c r="D12" s="107">
        <v>294756</v>
      </c>
      <c r="E12" s="173">
        <v>0.8508</v>
      </c>
      <c r="F12" s="107">
        <v>2282616</v>
      </c>
      <c r="G12" s="182">
        <v>0.8669</v>
      </c>
      <c r="H12" s="107">
        <v>404261</v>
      </c>
      <c r="I12" s="182">
        <v>0.95689999999999997</v>
      </c>
      <c r="J12" s="107">
        <v>894136</v>
      </c>
      <c r="K12" s="187">
        <v>1.133</v>
      </c>
    </row>
    <row r="13" spans="1:11" x14ac:dyDescent="0.25">
      <c r="A13" s="96">
        <v>9</v>
      </c>
      <c r="B13" s="106">
        <v>205032</v>
      </c>
      <c r="C13" s="173">
        <v>1.1211</v>
      </c>
      <c r="D13" s="107">
        <v>298429</v>
      </c>
      <c r="E13" s="173">
        <v>0.86140000000000005</v>
      </c>
      <c r="F13" s="107">
        <v>2316056</v>
      </c>
      <c r="G13" s="182">
        <v>0.87960000000000005</v>
      </c>
      <c r="H13" s="107">
        <v>413935</v>
      </c>
      <c r="I13" s="182">
        <v>0.9798</v>
      </c>
      <c r="J13" s="107">
        <v>794621</v>
      </c>
      <c r="K13" s="187">
        <v>1.0068999999999999</v>
      </c>
    </row>
    <row r="14" spans="1:11" x14ac:dyDescent="0.25">
      <c r="A14" s="96">
        <v>10</v>
      </c>
      <c r="B14" s="106">
        <v>204172</v>
      </c>
      <c r="C14" s="173">
        <v>1.1164000000000001</v>
      </c>
      <c r="D14" s="107">
        <v>290945</v>
      </c>
      <c r="E14" s="173">
        <v>0.83979999999999999</v>
      </c>
      <c r="F14" s="107">
        <v>2327905</v>
      </c>
      <c r="G14" s="182">
        <v>0.8841</v>
      </c>
      <c r="H14" s="107">
        <v>363197</v>
      </c>
      <c r="I14" s="182">
        <v>0.85970000000000002</v>
      </c>
      <c r="J14" s="107">
        <v>812456</v>
      </c>
      <c r="K14" s="187">
        <v>1.0295000000000001</v>
      </c>
    </row>
    <row r="15" spans="1:11" x14ac:dyDescent="0.25">
      <c r="A15" s="96">
        <v>11</v>
      </c>
      <c r="B15" s="106">
        <v>187384</v>
      </c>
      <c r="C15" s="173">
        <v>1.0246</v>
      </c>
      <c r="D15" s="107">
        <v>299745</v>
      </c>
      <c r="E15" s="173">
        <v>0.86519999999999997</v>
      </c>
      <c r="F15" s="107">
        <v>2322112</v>
      </c>
      <c r="G15" s="182">
        <v>0.88190000000000002</v>
      </c>
      <c r="H15" s="107">
        <v>495176</v>
      </c>
      <c r="I15" s="182">
        <v>1.1720999999999999</v>
      </c>
      <c r="J15" s="107">
        <v>780100</v>
      </c>
      <c r="K15" s="187">
        <v>0.98850000000000005</v>
      </c>
    </row>
    <row r="16" spans="1:11" x14ac:dyDescent="0.25">
      <c r="A16" s="96">
        <v>12</v>
      </c>
      <c r="B16" s="106">
        <v>203990</v>
      </c>
      <c r="C16" s="173">
        <v>1.1153999999999999</v>
      </c>
      <c r="D16" s="107">
        <v>296870</v>
      </c>
      <c r="E16" s="173">
        <v>0.8569</v>
      </c>
      <c r="F16" s="107">
        <v>2346600</v>
      </c>
      <c r="G16" s="182">
        <v>0.89119999999999999</v>
      </c>
      <c r="H16" s="107">
        <v>460407</v>
      </c>
      <c r="I16" s="182">
        <v>1.0898000000000001</v>
      </c>
      <c r="J16" s="107">
        <v>791227</v>
      </c>
      <c r="K16" s="187">
        <v>1.0025999999999999</v>
      </c>
    </row>
    <row r="17" spans="1:11" x14ac:dyDescent="0.25">
      <c r="A17" s="96">
        <v>13</v>
      </c>
      <c r="B17" s="106">
        <v>202728</v>
      </c>
      <c r="C17" s="173">
        <v>1.1085</v>
      </c>
      <c r="D17" s="107">
        <v>297562</v>
      </c>
      <c r="E17" s="173">
        <v>0.8589</v>
      </c>
      <c r="F17" s="107">
        <v>2278930</v>
      </c>
      <c r="G17" s="182">
        <v>0.86550000000000005</v>
      </c>
      <c r="H17" s="107">
        <v>537550</v>
      </c>
      <c r="I17" s="182">
        <v>1.2724</v>
      </c>
      <c r="J17" s="107">
        <v>873381</v>
      </c>
      <c r="K17" s="187">
        <v>1.1067</v>
      </c>
    </row>
    <row r="18" spans="1:11" x14ac:dyDescent="0.25">
      <c r="A18" s="96">
        <v>14</v>
      </c>
      <c r="B18" s="106">
        <v>206495</v>
      </c>
      <c r="C18" s="173">
        <v>1.1291</v>
      </c>
      <c r="D18" s="107">
        <v>298325</v>
      </c>
      <c r="E18" s="173">
        <v>0.86109999999999998</v>
      </c>
      <c r="F18" s="107">
        <v>2293148</v>
      </c>
      <c r="G18" s="182">
        <v>0.87090000000000001</v>
      </c>
      <c r="H18" s="107">
        <v>421878</v>
      </c>
      <c r="I18" s="182">
        <v>0.99860000000000004</v>
      </c>
      <c r="J18" s="107">
        <v>812456</v>
      </c>
      <c r="K18" s="187">
        <v>1.0295000000000001</v>
      </c>
    </row>
    <row r="19" spans="1:11" x14ac:dyDescent="0.25">
      <c r="A19" s="96">
        <v>15</v>
      </c>
      <c r="B19" s="106">
        <v>203935</v>
      </c>
      <c r="C19" s="173">
        <v>1.1151</v>
      </c>
      <c r="D19" s="107">
        <v>294410</v>
      </c>
      <c r="E19" s="173">
        <v>0.8498</v>
      </c>
      <c r="F19" s="107">
        <v>2227321</v>
      </c>
      <c r="G19" s="182">
        <v>0.84589999999999999</v>
      </c>
      <c r="H19" s="107">
        <v>348706</v>
      </c>
      <c r="I19" s="182">
        <v>0.82540000000000002</v>
      </c>
      <c r="J19" s="107">
        <v>761871</v>
      </c>
      <c r="K19" s="187">
        <v>0.96540000000000004</v>
      </c>
    </row>
    <row r="20" spans="1:11" x14ac:dyDescent="0.25">
      <c r="A20" s="96">
        <v>16</v>
      </c>
      <c r="B20" s="106">
        <v>204739</v>
      </c>
      <c r="C20" s="173">
        <v>1.1194999999999999</v>
      </c>
      <c r="D20" s="107">
        <v>297112</v>
      </c>
      <c r="E20" s="173">
        <v>0.85760000000000003</v>
      </c>
      <c r="F20" s="107">
        <v>2342387</v>
      </c>
      <c r="G20" s="182">
        <v>0.88959999999999995</v>
      </c>
      <c r="H20" s="107">
        <v>528129</v>
      </c>
      <c r="I20" s="182">
        <v>1.2501</v>
      </c>
      <c r="J20" s="107">
        <v>816876</v>
      </c>
      <c r="K20" s="187">
        <v>1.0350999999999999</v>
      </c>
    </row>
    <row r="21" spans="1:11" x14ac:dyDescent="0.25">
      <c r="A21" s="96">
        <v>17</v>
      </c>
      <c r="B21" s="106">
        <v>205818</v>
      </c>
      <c r="C21" s="173">
        <v>1.1254</v>
      </c>
      <c r="D21" s="107">
        <v>293059</v>
      </c>
      <c r="E21" s="173">
        <v>0.84589999999999999</v>
      </c>
      <c r="F21" s="107">
        <v>2216789</v>
      </c>
      <c r="G21" s="182">
        <v>0.84189999999999998</v>
      </c>
      <c r="H21" s="107">
        <v>549675</v>
      </c>
      <c r="I21" s="182">
        <v>1.3010999999999999</v>
      </c>
      <c r="J21" s="107">
        <v>794858</v>
      </c>
      <c r="K21" s="187">
        <v>1.0072000000000001</v>
      </c>
    </row>
    <row r="22" spans="1:11" x14ac:dyDescent="0.25">
      <c r="A22" s="96">
        <v>18</v>
      </c>
      <c r="B22" s="106">
        <v>204849</v>
      </c>
      <c r="C22" s="173">
        <v>1.1201000000000001</v>
      </c>
      <c r="D22" s="107">
        <v>302170</v>
      </c>
      <c r="E22" s="173">
        <v>0.87219999999999998</v>
      </c>
      <c r="F22" s="107">
        <v>2289462</v>
      </c>
      <c r="G22" s="182">
        <v>0.86950000000000005</v>
      </c>
      <c r="H22" s="107">
        <v>383687</v>
      </c>
      <c r="I22" s="182">
        <v>0.90820000000000001</v>
      </c>
      <c r="J22" s="107">
        <v>829581</v>
      </c>
      <c r="K22" s="187">
        <v>1.0511999999999999</v>
      </c>
    </row>
    <row r="23" spans="1:11" x14ac:dyDescent="0.25">
      <c r="A23" s="96">
        <v>19</v>
      </c>
      <c r="B23" s="106">
        <v>205800</v>
      </c>
      <c r="C23" s="173">
        <v>1.1253</v>
      </c>
      <c r="D23" s="107">
        <v>297216</v>
      </c>
      <c r="E23" s="173">
        <v>0.8579</v>
      </c>
      <c r="F23" s="107">
        <v>2333961</v>
      </c>
      <c r="G23" s="182">
        <v>0.88639999999999997</v>
      </c>
      <c r="H23" s="107">
        <v>509160</v>
      </c>
      <c r="I23" s="182">
        <v>1.2052</v>
      </c>
      <c r="J23" s="107">
        <v>768736</v>
      </c>
      <c r="K23" s="187">
        <v>0.97409999999999997</v>
      </c>
    </row>
    <row r="24" spans="1:11" x14ac:dyDescent="0.25">
      <c r="A24" s="96">
        <v>20</v>
      </c>
      <c r="B24" s="106">
        <v>202892</v>
      </c>
      <c r="C24" s="173">
        <v>1.1093999999999999</v>
      </c>
      <c r="D24" s="107">
        <v>298740</v>
      </c>
      <c r="E24" s="173">
        <v>0.86229999999999996</v>
      </c>
      <c r="F24" s="107">
        <v>2383200</v>
      </c>
      <c r="G24" s="182">
        <v>0.90510000000000002</v>
      </c>
      <c r="H24" s="107">
        <v>420610</v>
      </c>
      <c r="I24" s="182">
        <v>0.99560000000000004</v>
      </c>
      <c r="J24" s="107">
        <v>819480</v>
      </c>
      <c r="K24" s="187">
        <v>1.0384</v>
      </c>
    </row>
    <row r="25" spans="1:11" x14ac:dyDescent="0.25">
      <c r="A25" s="98" t="s">
        <v>5</v>
      </c>
      <c r="B25" s="99"/>
      <c r="C25" s="128">
        <f>AVERAGE(C5:C24)</f>
        <v>1.1148349999999998</v>
      </c>
      <c r="D25" s="131"/>
      <c r="E25" s="128">
        <f>AVERAGE(E5:E24)</f>
        <v>0.85540000000000005</v>
      </c>
      <c r="F25" s="132"/>
      <c r="G25" s="132">
        <f>AVERAGE(G5:G24)</f>
        <v>0.88035500000000011</v>
      </c>
      <c r="H25" s="132"/>
      <c r="I25" s="132">
        <f>AVERAGE(I5:I24)</f>
        <v>1.0658850000000002</v>
      </c>
      <c r="J25" s="132"/>
      <c r="K25" s="133">
        <f>AVERAGE(K5:K24)</f>
        <v>1.0419150000000001</v>
      </c>
    </row>
    <row r="26" spans="1:11" x14ac:dyDescent="0.25">
      <c r="A26" s="100" t="s">
        <v>0</v>
      </c>
      <c r="B26" s="101"/>
      <c r="C26" s="129">
        <f>STDEV(C5:C24)</f>
        <v>2.992121716845934E-2</v>
      </c>
      <c r="D26" s="134"/>
      <c r="E26" s="129">
        <f>STDEV(E5:E24)</f>
        <v>9.9634595555855715E-3</v>
      </c>
      <c r="F26" s="135"/>
      <c r="G26" s="135">
        <f>STDEV(G5:G24)</f>
        <v>4.0058292721850658E-2</v>
      </c>
      <c r="H26" s="135"/>
      <c r="I26" s="135">
        <f>STDEV(I5:I24)</f>
        <v>0.14943248528313591</v>
      </c>
      <c r="J26" s="135"/>
      <c r="K26" s="136">
        <f>STDEV(K5:K24)</f>
        <v>5.0150145877942844E-2</v>
      </c>
    </row>
    <row r="27" spans="1:11" x14ac:dyDescent="0.25">
      <c r="A27" s="104" t="s">
        <v>77</v>
      </c>
      <c r="B27" s="105"/>
      <c r="C27" s="130">
        <f>(C26/C25)*100</f>
        <v>2.6839144060295328</v>
      </c>
      <c r="D27" s="137"/>
      <c r="E27" s="130">
        <f t="shared" ref="E27:K27" si="0">(E26/E25)*100</f>
        <v>1.1647719845201743</v>
      </c>
      <c r="F27" s="138"/>
      <c r="G27" s="138">
        <f t="shared" si="0"/>
        <v>4.5502431089561206</v>
      </c>
      <c r="H27" s="138"/>
      <c r="I27" s="138">
        <f t="shared" si="0"/>
        <v>14.01956921085632</v>
      </c>
      <c r="J27" s="138"/>
      <c r="K27" s="139">
        <f t="shared" si="0"/>
        <v>4.8132665215437767</v>
      </c>
    </row>
    <row r="28" spans="1:11" x14ac:dyDescent="0.25">
      <c r="A28" s="115"/>
      <c r="B28" s="101"/>
      <c r="C28" s="102"/>
      <c r="D28" s="103"/>
      <c r="E28" s="102"/>
      <c r="F28" s="101"/>
      <c r="G28" s="101"/>
      <c r="H28" s="101"/>
      <c r="I28" s="101"/>
      <c r="J28" s="101"/>
      <c r="K28" s="101"/>
    </row>
    <row r="29" spans="1:11" ht="15.75" thickBot="1" x14ac:dyDescent="0.3"/>
    <row r="30" spans="1:11" ht="23.45" customHeight="1" thickBot="1" x14ac:dyDescent="0.3">
      <c r="A30" s="237" t="s">
        <v>79</v>
      </c>
      <c r="B30" s="235" t="s">
        <v>74</v>
      </c>
      <c r="C30" s="235"/>
      <c r="D30" s="235" t="s">
        <v>6</v>
      </c>
      <c r="E30" s="235"/>
      <c r="F30" s="235" t="s">
        <v>4</v>
      </c>
      <c r="G30" s="235"/>
      <c r="H30" s="235" t="s">
        <v>75</v>
      </c>
      <c r="I30" s="235"/>
      <c r="J30" s="235" t="s">
        <v>7</v>
      </c>
      <c r="K30" s="236"/>
    </row>
    <row r="31" spans="1:11" ht="25.5" x14ac:dyDescent="0.25">
      <c r="A31" s="238"/>
      <c r="B31" s="114" t="s">
        <v>1</v>
      </c>
      <c r="C31" s="176" t="s">
        <v>76</v>
      </c>
      <c r="D31" s="114" t="s">
        <v>1</v>
      </c>
      <c r="E31" s="176" t="s">
        <v>76</v>
      </c>
      <c r="F31" s="114" t="s">
        <v>1</v>
      </c>
      <c r="G31" s="183" t="s">
        <v>76</v>
      </c>
      <c r="H31" s="114" t="s">
        <v>1</v>
      </c>
      <c r="I31" s="183" t="s">
        <v>76</v>
      </c>
      <c r="J31" s="114" t="s">
        <v>1</v>
      </c>
      <c r="K31" s="188" t="s">
        <v>76</v>
      </c>
    </row>
    <row r="32" spans="1:11" x14ac:dyDescent="0.25">
      <c r="A32" s="96">
        <v>1</v>
      </c>
      <c r="B32" s="108">
        <v>3988074</v>
      </c>
      <c r="C32" s="177">
        <v>5.0012999999999996</v>
      </c>
      <c r="D32" s="109">
        <v>1286083</v>
      </c>
      <c r="E32" s="177">
        <v>5.3643999999999998</v>
      </c>
      <c r="F32" s="109">
        <v>32449071</v>
      </c>
      <c r="G32" s="184">
        <v>4.8617999999999997</v>
      </c>
      <c r="H32" s="109">
        <v>1993648</v>
      </c>
      <c r="I32" s="184">
        <v>5.2370999999999999</v>
      </c>
      <c r="J32" s="109">
        <v>10153075</v>
      </c>
      <c r="K32" s="189">
        <v>5.1759000000000004</v>
      </c>
    </row>
    <row r="33" spans="1:11" x14ac:dyDescent="0.25">
      <c r="A33" s="96">
        <v>2</v>
      </c>
      <c r="B33" s="108">
        <v>3879547</v>
      </c>
      <c r="C33" s="177">
        <v>4.8651999999999997</v>
      </c>
      <c r="D33" s="109">
        <v>1207687</v>
      </c>
      <c r="E33" s="177">
        <v>5.0373999999999999</v>
      </c>
      <c r="F33" s="109">
        <v>30899967</v>
      </c>
      <c r="G33" s="184">
        <v>4.6296999999999997</v>
      </c>
      <c r="H33" s="109">
        <v>1962318</v>
      </c>
      <c r="I33" s="184">
        <v>5.1547999999999998</v>
      </c>
      <c r="J33" s="109">
        <v>9894536</v>
      </c>
      <c r="K33" s="189">
        <v>5.0441000000000003</v>
      </c>
    </row>
    <row r="34" spans="1:11" x14ac:dyDescent="0.25">
      <c r="A34" s="96">
        <v>3</v>
      </c>
      <c r="B34" s="108">
        <v>3923086</v>
      </c>
      <c r="C34" s="177">
        <v>4.9198000000000004</v>
      </c>
      <c r="D34" s="109">
        <v>1196227</v>
      </c>
      <c r="E34" s="177">
        <v>4.9896000000000003</v>
      </c>
      <c r="F34" s="109">
        <v>30153782</v>
      </c>
      <c r="G34" s="184">
        <v>4.5179</v>
      </c>
      <c r="H34" s="109">
        <v>1644033</v>
      </c>
      <c r="I34" s="184">
        <v>4.3186999999999998</v>
      </c>
      <c r="J34" s="109">
        <v>9578717</v>
      </c>
      <c r="K34" s="189">
        <v>4.8830999999999998</v>
      </c>
    </row>
    <row r="35" spans="1:11" x14ac:dyDescent="0.25">
      <c r="A35" s="96">
        <v>4</v>
      </c>
      <c r="B35" s="108">
        <v>4054578</v>
      </c>
      <c r="C35" s="177">
        <v>5.0846999999999998</v>
      </c>
      <c r="D35" s="109">
        <v>1102367</v>
      </c>
      <c r="E35" s="177">
        <v>4.5980999999999996</v>
      </c>
      <c r="F35" s="109">
        <v>31753609</v>
      </c>
      <c r="G35" s="184">
        <v>4.7576000000000001</v>
      </c>
      <c r="H35" s="109">
        <v>2207208</v>
      </c>
      <c r="I35" s="184">
        <v>5.7980999999999998</v>
      </c>
      <c r="J35" s="109">
        <v>8979250</v>
      </c>
      <c r="K35" s="189">
        <v>4.5774999999999997</v>
      </c>
    </row>
    <row r="36" spans="1:11" x14ac:dyDescent="0.25">
      <c r="A36" s="96">
        <v>5</v>
      </c>
      <c r="B36" s="108">
        <v>3526216</v>
      </c>
      <c r="C36" s="177">
        <v>4.4221000000000004</v>
      </c>
      <c r="D36" s="109">
        <v>1319144</v>
      </c>
      <c r="E36" s="177">
        <v>5.5023</v>
      </c>
      <c r="F36" s="109">
        <v>31580745</v>
      </c>
      <c r="G36" s="184">
        <v>4.7317</v>
      </c>
      <c r="H36" s="109">
        <v>1603301</v>
      </c>
      <c r="I36" s="184">
        <v>4.2117000000000004</v>
      </c>
      <c r="J36" s="109">
        <v>9020836</v>
      </c>
      <c r="K36" s="189">
        <v>4.5987</v>
      </c>
    </row>
    <row r="37" spans="1:11" x14ac:dyDescent="0.25">
      <c r="A37" s="96">
        <v>6</v>
      </c>
      <c r="B37" s="108">
        <v>4067815</v>
      </c>
      <c r="C37" s="177">
        <v>5.1013000000000002</v>
      </c>
      <c r="D37" s="109">
        <v>1206896</v>
      </c>
      <c r="E37" s="177">
        <v>5.0340999999999996</v>
      </c>
      <c r="F37" s="109">
        <v>33286027</v>
      </c>
      <c r="G37" s="184">
        <v>4.9871999999999996</v>
      </c>
      <c r="H37" s="109">
        <v>1978649</v>
      </c>
      <c r="I37" s="184">
        <v>5.1977000000000002</v>
      </c>
      <c r="J37" s="109">
        <v>10305884</v>
      </c>
      <c r="K37" s="189">
        <v>5.2538</v>
      </c>
    </row>
    <row r="38" spans="1:11" x14ac:dyDescent="0.25">
      <c r="A38" s="96">
        <v>7</v>
      </c>
      <c r="B38" s="108">
        <v>3784656</v>
      </c>
      <c r="C38" s="177">
        <v>4.7462</v>
      </c>
      <c r="D38" s="109">
        <v>1174195</v>
      </c>
      <c r="E38" s="177">
        <v>4.8977000000000004</v>
      </c>
      <c r="F38" s="109">
        <v>32848861</v>
      </c>
      <c r="G38" s="184">
        <v>4.9217000000000004</v>
      </c>
      <c r="H38" s="109">
        <v>1996579</v>
      </c>
      <c r="I38" s="184">
        <v>5.2447999999999997</v>
      </c>
      <c r="J38" s="109">
        <v>9137944</v>
      </c>
      <c r="K38" s="189">
        <v>4.6584000000000003</v>
      </c>
    </row>
    <row r="39" spans="1:11" x14ac:dyDescent="0.25">
      <c r="A39" s="96">
        <v>8</v>
      </c>
      <c r="B39" s="108">
        <v>4075470</v>
      </c>
      <c r="C39" s="177">
        <v>5.1109</v>
      </c>
      <c r="D39" s="109">
        <v>1227106</v>
      </c>
      <c r="E39" s="177">
        <v>5.1184000000000003</v>
      </c>
      <c r="F39" s="109">
        <v>32712705</v>
      </c>
      <c r="G39" s="184">
        <v>4.9013</v>
      </c>
      <c r="H39" s="109">
        <v>1752032</v>
      </c>
      <c r="I39" s="184">
        <v>4.6024000000000003</v>
      </c>
      <c r="J39" s="109">
        <v>10223301</v>
      </c>
      <c r="K39" s="189">
        <v>5.2117000000000004</v>
      </c>
    </row>
    <row r="40" spans="1:11" x14ac:dyDescent="0.25">
      <c r="A40" s="96">
        <v>9</v>
      </c>
      <c r="B40" s="108">
        <v>3585782</v>
      </c>
      <c r="C40" s="177">
        <v>4.4968000000000004</v>
      </c>
      <c r="D40" s="109">
        <v>1250721</v>
      </c>
      <c r="E40" s="177">
        <v>5.2168999999999999</v>
      </c>
      <c r="F40" s="109">
        <v>33274680</v>
      </c>
      <c r="G40" s="184">
        <v>4.9855</v>
      </c>
      <c r="H40" s="109">
        <v>1946901</v>
      </c>
      <c r="I40" s="184">
        <v>5.1143000000000001</v>
      </c>
      <c r="J40" s="109">
        <v>8550836</v>
      </c>
      <c r="K40" s="189">
        <v>4.3590999999999998</v>
      </c>
    </row>
    <row r="41" spans="1:11" x14ac:dyDescent="0.25">
      <c r="A41" s="96">
        <v>10</v>
      </c>
      <c r="B41" s="108">
        <v>3996527</v>
      </c>
      <c r="C41" s="177">
        <v>5.0118999999999998</v>
      </c>
      <c r="D41" s="109">
        <v>1196755</v>
      </c>
      <c r="E41" s="177">
        <v>4.9917999999999996</v>
      </c>
      <c r="F41" s="109">
        <v>31070162</v>
      </c>
      <c r="G41" s="184">
        <v>4.6551999999999998</v>
      </c>
      <c r="H41" s="109">
        <v>2235416</v>
      </c>
      <c r="I41" s="184">
        <v>5.8722000000000003</v>
      </c>
      <c r="J41" s="109">
        <v>9753889</v>
      </c>
      <c r="K41" s="189">
        <v>4.9724000000000004</v>
      </c>
    </row>
    <row r="42" spans="1:11" x14ac:dyDescent="0.25">
      <c r="A42" s="96">
        <v>11</v>
      </c>
      <c r="B42" s="108">
        <v>3802996</v>
      </c>
      <c r="C42" s="177">
        <v>4.7691999999999997</v>
      </c>
      <c r="D42" s="109">
        <v>1108984</v>
      </c>
      <c r="E42" s="177">
        <v>4.6257000000000001</v>
      </c>
      <c r="F42" s="109">
        <v>32217473</v>
      </c>
      <c r="G42" s="184">
        <v>4.8270999999999997</v>
      </c>
      <c r="H42" s="109">
        <v>1674412</v>
      </c>
      <c r="I42" s="184">
        <v>4.3985000000000003</v>
      </c>
      <c r="J42" s="109">
        <v>8542401</v>
      </c>
      <c r="K42" s="189">
        <v>4.3548</v>
      </c>
    </row>
    <row r="43" spans="1:11" x14ac:dyDescent="0.25">
      <c r="A43" s="96">
        <v>12</v>
      </c>
      <c r="B43" s="108">
        <v>3616642</v>
      </c>
      <c r="C43" s="177">
        <v>4.5354999999999999</v>
      </c>
      <c r="D43" s="109">
        <v>1245399</v>
      </c>
      <c r="E43" s="177">
        <v>5.1947000000000001</v>
      </c>
      <c r="F43" s="109">
        <v>32168083</v>
      </c>
      <c r="G43" s="184">
        <v>4.8197000000000001</v>
      </c>
      <c r="H43" s="109">
        <v>1607184</v>
      </c>
      <c r="I43" s="184">
        <v>4.2218999999999998</v>
      </c>
      <c r="J43" s="109">
        <v>9555570</v>
      </c>
      <c r="K43" s="189">
        <v>4.8712999999999997</v>
      </c>
    </row>
    <row r="44" spans="1:11" x14ac:dyDescent="0.25">
      <c r="A44" s="96">
        <v>13</v>
      </c>
      <c r="B44" s="108">
        <v>3901077</v>
      </c>
      <c r="C44" s="177">
        <v>4.8921999999999999</v>
      </c>
      <c r="D44" s="109">
        <v>1278220</v>
      </c>
      <c r="E44" s="177">
        <v>5.3315999999999999</v>
      </c>
      <c r="F44" s="109">
        <v>33561675</v>
      </c>
      <c r="G44" s="184">
        <v>5.0285000000000002</v>
      </c>
      <c r="H44" s="109">
        <v>1789719</v>
      </c>
      <c r="I44" s="184">
        <v>4.7013999999999996</v>
      </c>
      <c r="J44" s="109">
        <v>9064973</v>
      </c>
      <c r="K44" s="189">
        <v>4.6212</v>
      </c>
    </row>
    <row r="45" spans="1:11" x14ac:dyDescent="0.25">
      <c r="A45" s="96">
        <v>14</v>
      </c>
      <c r="B45" s="108">
        <v>3717913</v>
      </c>
      <c r="C45" s="177">
        <v>4.6624999999999996</v>
      </c>
      <c r="D45" s="109">
        <v>1193638</v>
      </c>
      <c r="E45" s="177">
        <v>4.9787999999999997</v>
      </c>
      <c r="F45" s="109">
        <v>31383186</v>
      </c>
      <c r="G45" s="184">
        <v>4.7020999999999997</v>
      </c>
      <c r="H45" s="109">
        <v>2093157</v>
      </c>
      <c r="I45" s="184">
        <v>5.4984999999999999</v>
      </c>
      <c r="J45" s="109">
        <v>9429047</v>
      </c>
      <c r="K45" s="189">
        <v>4.8068</v>
      </c>
    </row>
    <row r="46" spans="1:11" x14ac:dyDescent="0.25">
      <c r="A46" s="96">
        <v>15</v>
      </c>
      <c r="B46" s="108">
        <v>3843823</v>
      </c>
      <c r="C46" s="177">
        <v>4.8204000000000002</v>
      </c>
      <c r="D46" s="109">
        <v>1225931</v>
      </c>
      <c r="E46" s="177">
        <v>5.1135000000000002</v>
      </c>
      <c r="F46" s="109">
        <v>32557861</v>
      </c>
      <c r="G46" s="184">
        <v>4.8780999999999999</v>
      </c>
      <c r="H46" s="109">
        <v>2201041</v>
      </c>
      <c r="I46" s="184">
        <v>5.7819000000000003</v>
      </c>
      <c r="J46" s="109">
        <v>9413550</v>
      </c>
      <c r="K46" s="189">
        <v>4.7988999999999997</v>
      </c>
    </row>
    <row r="47" spans="1:11" x14ac:dyDescent="0.25">
      <c r="A47" s="96">
        <v>16</v>
      </c>
      <c r="B47" s="108">
        <v>3889116</v>
      </c>
      <c r="C47" s="177">
        <v>4.8772000000000002</v>
      </c>
      <c r="D47" s="109">
        <v>1249354</v>
      </c>
      <c r="E47" s="177">
        <v>5.2111999999999998</v>
      </c>
      <c r="F47" s="109">
        <v>31894437</v>
      </c>
      <c r="G47" s="184">
        <v>4.7786999999999997</v>
      </c>
      <c r="H47" s="109">
        <v>2238881</v>
      </c>
      <c r="I47" s="184">
        <v>5.8813000000000004</v>
      </c>
      <c r="J47" s="109">
        <v>9833922</v>
      </c>
      <c r="K47" s="189">
        <v>5.0132000000000003</v>
      </c>
    </row>
    <row r="48" spans="1:11" x14ac:dyDescent="0.25">
      <c r="A48" s="96">
        <v>17</v>
      </c>
      <c r="B48" s="108">
        <v>4094768</v>
      </c>
      <c r="C48" s="177">
        <v>5.1351000000000004</v>
      </c>
      <c r="D48" s="109">
        <v>1276733</v>
      </c>
      <c r="E48" s="177">
        <v>5.3254000000000001</v>
      </c>
      <c r="F48" s="109">
        <v>33009044</v>
      </c>
      <c r="G48" s="184">
        <v>4.9457000000000004</v>
      </c>
      <c r="H48" s="109">
        <v>1807002</v>
      </c>
      <c r="I48" s="184">
        <v>4.7468000000000004</v>
      </c>
      <c r="J48" s="109">
        <v>10155429</v>
      </c>
      <c r="K48" s="189">
        <v>5.1771000000000003</v>
      </c>
    </row>
    <row r="49" spans="1:11" x14ac:dyDescent="0.25">
      <c r="A49" s="96">
        <v>18</v>
      </c>
      <c r="B49" s="108">
        <v>4062473</v>
      </c>
      <c r="C49" s="177">
        <v>5.0945999999999998</v>
      </c>
      <c r="D49" s="109">
        <v>1235497</v>
      </c>
      <c r="E49" s="177">
        <v>5.1534000000000004</v>
      </c>
      <c r="F49" s="109">
        <v>32186103</v>
      </c>
      <c r="G49" s="184">
        <v>4.8224</v>
      </c>
      <c r="H49" s="109">
        <v>1929808</v>
      </c>
      <c r="I49" s="184">
        <v>5.0693999999999999</v>
      </c>
      <c r="J49" s="109">
        <v>9654435</v>
      </c>
      <c r="K49" s="189">
        <v>4.9217000000000004</v>
      </c>
    </row>
    <row r="50" spans="1:11" x14ac:dyDescent="0.25">
      <c r="A50" s="96">
        <v>19</v>
      </c>
      <c r="B50" s="108">
        <v>4070526</v>
      </c>
      <c r="C50" s="177">
        <v>5.1047000000000002</v>
      </c>
      <c r="D50" s="109">
        <v>1225979</v>
      </c>
      <c r="E50" s="177">
        <v>5.1136999999999997</v>
      </c>
      <c r="F50" s="109">
        <v>32102675</v>
      </c>
      <c r="G50" s="184">
        <v>4.8098999999999998</v>
      </c>
      <c r="H50" s="109">
        <v>1944084</v>
      </c>
      <c r="I50" s="184">
        <v>5.1069000000000004</v>
      </c>
      <c r="J50" s="109">
        <v>9611280</v>
      </c>
      <c r="K50" s="189">
        <v>4.8997000000000002</v>
      </c>
    </row>
    <row r="51" spans="1:11" x14ac:dyDescent="0.25">
      <c r="A51" s="96">
        <v>20</v>
      </c>
      <c r="B51" s="108">
        <v>4033367</v>
      </c>
      <c r="C51" s="177">
        <v>5.0580999999999996</v>
      </c>
      <c r="D51" s="109">
        <v>1285052</v>
      </c>
      <c r="E51" s="177">
        <v>5.3601000000000001</v>
      </c>
      <c r="F51" s="109">
        <v>31463278</v>
      </c>
      <c r="G51" s="184">
        <v>4.7141000000000002</v>
      </c>
      <c r="H51" s="109">
        <v>2239185</v>
      </c>
      <c r="I51" s="184">
        <v>5.8821000000000003</v>
      </c>
      <c r="J51" s="109">
        <v>10038518</v>
      </c>
      <c r="K51" s="189">
        <v>5.1174999999999997</v>
      </c>
    </row>
    <row r="52" spans="1:11" x14ac:dyDescent="0.25">
      <c r="A52" s="98" t="s">
        <v>5</v>
      </c>
      <c r="B52" s="110"/>
      <c r="C52" s="116">
        <f>AVERAGE(C32:C51)</f>
        <v>4.8854849999999992</v>
      </c>
      <c r="D52" s="117"/>
      <c r="E52" s="116">
        <f>AVERAGE(E32:E51)</f>
        <v>5.1079400000000001</v>
      </c>
      <c r="F52" s="118"/>
      <c r="G52" s="118">
        <f>AVERAGE(G32:G51)</f>
        <v>4.8137950000000007</v>
      </c>
      <c r="H52" s="118"/>
      <c r="I52" s="118">
        <f>AVERAGE(I32:I51)</f>
        <v>5.1020249999999994</v>
      </c>
      <c r="J52" s="118"/>
      <c r="K52" s="119">
        <f>AVERAGE(K32:K51)</f>
        <v>4.8658450000000002</v>
      </c>
    </row>
    <row r="53" spans="1:11" x14ac:dyDescent="0.25">
      <c r="A53" s="100" t="s">
        <v>0</v>
      </c>
      <c r="B53" s="111"/>
      <c r="C53" s="120">
        <f>STDEV(C32:C51)</f>
        <v>0.22091093769828785</v>
      </c>
      <c r="D53" s="121"/>
      <c r="E53" s="120">
        <f>STDEV(E32:E51)</f>
        <v>0.23007807690800142</v>
      </c>
      <c r="F53" s="122"/>
      <c r="G53" s="122">
        <f>STDEV(G32:G51)</f>
        <v>0.13163577931070589</v>
      </c>
      <c r="H53" s="122"/>
      <c r="I53" s="122">
        <f>STDEV(I32:I51)</f>
        <v>0.57017361333379502</v>
      </c>
      <c r="J53" s="122"/>
      <c r="K53" s="123">
        <f>STDEV(K32:K51)</f>
        <v>0.26942666705627472</v>
      </c>
    </row>
    <row r="54" spans="1:11" x14ac:dyDescent="0.25">
      <c r="A54" s="104" t="s">
        <v>77</v>
      </c>
      <c r="B54" s="112"/>
      <c r="C54" s="124">
        <f>(C53/C52)*100</f>
        <v>4.5217811066513942</v>
      </c>
      <c r="D54" s="125"/>
      <c r="E54" s="124">
        <f t="shared" ref="E54:K54" si="1">(E53/E52)*100</f>
        <v>4.5043222298617724</v>
      </c>
      <c r="F54" s="126"/>
      <c r="G54" s="126">
        <f t="shared" si="1"/>
        <v>2.7345530773683935</v>
      </c>
      <c r="H54" s="126"/>
      <c r="I54" s="126">
        <f t="shared" si="1"/>
        <v>11.175437465198526</v>
      </c>
      <c r="J54" s="126"/>
      <c r="K54" s="127">
        <f t="shared" si="1"/>
        <v>5.5370992511326333</v>
      </c>
    </row>
    <row r="56" spans="1:11" ht="15.75" thickBot="1" x14ac:dyDescent="0.3"/>
    <row r="57" spans="1:11" ht="23.45" customHeight="1" thickBot="1" x14ac:dyDescent="0.3">
      <c r="A57" s="237" t="s">
        <v>80</v>
      </c>
      <c r="B57" s="239" t="s">
        <v>74</v>
      </c>
      <c r="C57" s="239"/>
      <c r="D57" s="235" t="s">
        <v>6</v>
      </c>
      <c r="E57" s="235"/>
      <c r="F57" s="235" t="s">
        <v>4</v>
      </c>
      <c r="G57" s="235"/>
      <c r="H57" s="235" t="s">
        <v>75</v>
      </c>
      <c r="I57" s="235"/>
      <c r="J57" s="235" t="s">
        <v>7</v>
      </c>
      <c r="K57" s="236"/>
    </row>
    <row r="58" spans="1:11" ht="25.5" x14ac:dyDescent="0.25">
      <c r="A58" s="238"/>
      <c r="B58" s="113" t="s">
        <v>1</v>
      </c>
      <c r="C58" s="175" t="s">
        <v>76</v>
      </c>
      <c r="D58" s="114" t="s">
        <v>1</v>
      </c>
      <c r="E58" s="176" t="s">
        <v>76</v>
      </c>
      <c r="F58" s="114" t="s">
        <v>1</v>
      </c>
      <c r="G58" s="183" t="s">
        <v>76</v>
      </c>
      <c r="H58" s="114" t="s">
        <v>1</v>
      </c>
      <c r="I58" s="183" t="s">
        <v>76</v>
      </c>
      <c r="J58" s="114" t="s">
        <v>1</v>
      </c>
      <c r="K58" s="188" t="s">
        <v>76</v>
      </c>
    </row>
    <row r="59" spans="1:11" x14ac:dyDescent="0.25">
      <c r="A59" s="96">
        <v>1</v>
      </c>
      <c r="B59" s="97">
        <v>219242</v>
      </c>
      <c r="C59" s="178">
        <v>1.1988000000000001</v>
      </c>
      <c r="D59" s="109">
        <v>358710</v>
      </c>
      <c r="E59" s="177">
        <v>1.0354000000000001</v>
      </c>
      <c r="F59" s="109">
        <v>2766576</v>
      </c>
      <c r="G59" s="184">
        <v>1.0507</v>
      </c>
      <c r="H59" s="109">
        <v>661333</v>
      </c>
      <c r="I59" s="184">
        <v>1.5653999999999999</v>
      </c>
      <c r="J59" s="109">
        <v>832896</v>
      </c>
      <c r="K59" s="189">
        <v>1.0553999999999999</v>
      </c>
    </row>
    <row r="60" spans="1:11" x14ac:dyDescent="0.25">
      <c r="A60" s="96">
        <v>2</v>
      </c>
      <c r="B60" s="97">
        <v>207538</v>
      </c>
      <c r="C60" s="178">
        <v>1.1348</v>
      </c>
      <c r="D60" s="109">
        <v>353202</v>
      </c>
      <c r="E60" s="177">
        <v>1.0195000000000001</v>
      </c>
      <c r="F60" s="109">
        <v>2699959</v>
      </c>
      <c r="G60" s="184">
        <v>1.0254000000000001</v>
      </c>
      <c r="H60" s="109">
        <v>532522</v>
      </c>
      <c r="I60" s="184">
        <v>1.2605</v>
      </c>
      <c r="J60" s="109">
        <v>827766</v>
      </c>
      <c r="K60" s="189">
        <v>1.0488999999999999</v>
      </c>
    </row>
    <row r="61" spans="1:11" x14ac:dyDescent="0.25">
      <c r="A61" s="96">
        <v>3</v>
      </c>
      <c r="B61" s="97">
        <v>238793</v>
      </c>
      <c r="C61" s="178">
        <v>1.3057000000000001</v>
      </c>
      <c r="D61" s="109">
        <v>349842</v>
      </c>
      <c r="E61" s="177">
        <v>1.0098</v>
      </c>
      <c r="F61" s="109">
        <v>3108876</v>
      </c>
      <c r="G61" s="184">
        <v>1.1807000000000001</v>
      </c>
      <c r="H61" s="109">
        <v>699440</v>
      </c>
      <c r="I61" s="184">
        <v>1.6556</v>
      </c>
      <c r="J61" s="109">
        <v>791070</v>
      </c>
      <c r="K61" s="189">
        <v>1.0024</v>
      </c>
    </row>
    <row r="62" spans="1:11" x14ac:dyDescent="0.25">
      <c r="A62" s="96">
        <v>4</v>
      </c>
      <c r="B62" s="97">
        <v>227198</v>
      </c>
      <c r="C62" s="178">
        <v>1.2423</v>
      </c>
      <c r="D62" s="109">
        <v>332380</v>
      </c>
      <c r="E62" s="177">
        <v>0.95940000000000003</v>
      </c>
      <c r="F62" s="109">
        <v>3016718</v>
      </c>
      <c r="G62" s="184">
        <v>1.1456999999999999</v>
      </c>
      <c r="H62" s="109">
        <v>613721</v>
      </c>
      <c r="I62" s="184">
        <v>1.4527000000000001</v>
      </c>
      <c r="J62" s="109">
        <v>887349</v>
      </c>
      <c r="K62" s="189">
        <v>1.1244000000000001</v>
      </c>
    </row>
    <row r="63" spans="1:11" x14ac:dyDescent="0.25">
      <c r="A63" s="96">
        <v>5</v>
      </c>
      <c r="B63" s="97">
        <v>272663</v>
      </c>
      <c r="C63" s="178">
        <v>1.4908999999999999</v>
      </c>
      <c r="D63" s="109">
        <v>351504</v>
      </c>
      <c r="E63" s="177">
        <v>1.0145999999999999</v>
      </c>
      <c r="F63" s="109">
        <v>2504584</v>
      </c>
      <c r="G63" s="184">
        <v>0.95120000000000005</v>
      </c>
      <c r="H63" s="109">
        <v>716170</v>
      </c>
      <c r="I63" s="184">
        <v>1.6952</v>
      </c>
      <c r="J63" s="109">
        <v>814982</v>
      </c>
      <c r="K63" s="189">
        <v>1.0327</v>
      </c>
    </row>
    <row r="64" spans="1:11" x14ac:dyDescent="0.25">
      <c r="A64" s="96">
        <v>6</v>
      </c>
      <c r="B64" s="97">
        <v>200387</v>
      </c>
      <c r="C64" s="178">
        <v>1.0956999999999999</v>
      </c>
      <c r="D64" s="109">
        <v>354033</v>
      </c>
      <c r="E64" s="177">
        <v>1.0219</v>
      </c>
      <c r="F64" s="109">
        <v>2777371</v>
      </c>
      <c r="G64" s="184">
        <v>1.0548</v>
      </c>
      <c r="H64" s="109">
        <v>747221</v>
      </c>
      <c r="I64" s="184">
        <v>1.7686999999999999</v>
      </c>
      <c r="J64" s="109">
        <v>862095</v>
      </c>
      <c r="K64" s="189">
        <v>1.0924</v>
      </c>
    </row>
    <row r="65" spans="1:11" x14ac:dyDescent="0.25">
      <c r="A65" s="96">
        <v>7</v>
      </c>
      <c r="B65" s="97">
        <v>247662</v>
      </c>
      <c r="C65" s="178">
        <v>1.3542000000000001</v>
      </c>
      <c r="D65" s="109">
        <v>350673</v>
      </c>
      <c r="E65" s="177">
        <v>1.0122</v>
      </c>
      <c r="F65" s="109">
        <v>2986964</v>
      </c>
      <c r="G65" s="184">
        <v>1.1344000000000001</v>
      </c>
      <c r="H65" s="109">
        <v>551491</v>
      </c>
      <c r="I65" s="184">
        <v>1.3053999999999999</v>
      </c>
      <c r="J65" s="109">
        <v>753505</v>
      </c>
      <c r="K65" s="189">
        <v>0.95479999999999998</v>
      </c>
    </row>
    <row r="66" spans="1:11" x14ac:dyDescent="0.25">
      <c r="A66" s="96">
        <v>8</v>
      </c>
      <c r="B66" s="97">
        <v>235574</v>
      </c>
      <c r="C66" s="178">
        <v>1.2881</v>
      </c>
      <c r="D66" s="109">
        <v>331029</v>
      </c>
      <c r="E66" s="177">
        <v>0.95550000000000002</v>
      </c>
      <c r="F66" s="109">
        <v>2597269</v>
      </c>
      <c r="G66" s="184">
        <v>0.98640000000000005</v>
      </c>
      <c r="H66" s="109">
        <v>699525</v>
      </c>
      <c r="I66" s="184">
        <v>1.6557999999999999</v>
      </c>
      <c r="J66" s="109">
        <v>881667</v>
      </c>
      <c r="K66" s="189">
        <v>1.1172</v>
      </c>
    </row>
    <row r="67" spans="1:11" x14ac:dyDescent="0.25">
      <c r="A67" s="96">
        <v>9</v>
      </c>
      <c r="B67" s="97">
        <v>211360</v>
      </c>
      <c r="C67" s="178">
        <v>1.1556999999999999</v>
      </c>
      <c r="D67" s="109">
        <v>352959</v>
      </c>
      <c r="E67" s="177">
        <v>1.0187999999999999</v>
      </c>
      <c r="F67" s="109">
        <v>2697326</v>
      </c>
      <c r="G67" s="184">
        <v>1.0244</v>
      </c>
      <c r="H67" s="109">
        <v>614566</v>
      </c>
      <c r="I67" s="184">
        <v>1.4547000000000001</v>
      </c>
      <c r="J67" s="109">
        <v>796910</v>
      </c>
      <c r="K67" s="189">
        <v>1.0098</v>
      </c>
    </row>
    <row r="68" spans="1:11" x14ac:dyDescent="0.25">
      <c r="A68" s="96">
        <v>10</v>
      </c>
      <c r="B68" s="97">
        <v>205818</v>
      </c>
      <c r="C68" s="178">
        <v>1.1254</v>
      </c>
      <c r="D68" s="109">
        <v>365639</v>
      </c>
      <c r="E68" s="177">
        <v>1.0553999999999999</v>
      </c>
      <c r="F68" s="109">
        <v>2727343</v>
      </c>
      <c r="G68" s="184">
        <v>1.0358000000000001</v>
      </c>
      <c r="H68" s="109">
        <v>791961</v>
      </c>
      <c r="I68" s="184">
        <v>1.8746</v>
      </c>
      <c r="J68" s="109">
        <v>811825</v>
      </c>
      <c r="K68" s="189">
        <v>1.0286999999999999</v>
      </c>
    </row>
    <row r="69" spans="1:11" x14ac:dyDescent="0.25">
      <c r="A69" s="96">
        <v>11</v>
      </c>
      <c r="B69" s="97">
        <v>224107</v>
      </c>
      <c r="C69" s="178">
        <v>1.2254</v>
      </c>
      <c r="D69" s="109">
        <v>347658</v>
      </c>
      <c r="E69" s="177">
        <v>1.0035000000000001</v>
      </c>
      <c r="F69" s="109">
        <v>2924297</v>
      </c>
      <c r="G69" s="184">
        <v>1.1106</v>
      </c>
      <c r="H69" s="109">
        <v>704890</v>
      </c>
      <c r="I69" s="184">
        <v>1.6685000000000001</v>
      </c>
      <c r="J69" s="109">
        <v>769209</v>
      </c>
      <c r="K69" s="189">
        <v>0.97470000000000001</v>
      </c>
    </row>
    <row r="70" spans="1:11" x14ac:dyDescent="0.25">
      <c r="A70" s="96">
        <v>12</v>
      </c>
      <c r="B70" s="97">
        <v>219352</v>
      </c>
      <c r="C70" s="178">
        <v>1.1994</v>
      </c>
      <c r="D70" s="109">
        <v>397651</v>
      </c>
      <c r="E70" s="177">
        <v>1.1477999999999999</v>
      </c>
      <c r="F70" s="109">
        <v>2655986</v>
      </c>
      <c r="G70" s="184">
        <v>1.0086999999999999</v>
      </c>
      <c r="H70" s="109">
        <v>563827</v>
      </c>
      <c r="I70" s="184">
        <v>1.3346</v>
      </c>
      <c r="J70" s="109">
        <v>868488</v>
      </c>
      <c r="K70" s="189">
        <v>1.1005</v>
      </c>
    </row>
    <row r="71" spans="1:11" x14ac:dyDescent="0.25">
      <c r="A71" s="96">
        <v>13</v>
      </c>
      <c r="B71" s="97">
        <v>226009</v>
      </c>
      <c r="C71" s="178">
        <v>1.2358</v>
      </c>
      <c r="D71" s="109">
        <v>383273</v>
      </c>
      <c r="E71" s="177">
        <v>1.1063000000000001</v>
      </c>
      <c r="F71" s="109">
        <v>2689163</v>
      </c>
      <c r="G71" s="184">
        <v>1.0213000000000001</v>
      </c>
      <c r="H71" s="109">
        <v>645448</v>
      </c>
      <c r="I71" s="184">
        <v>1.5278</v>
      </c>
      <c r="J71" s="109">
        <v>805827</v>
      </c>
      <c r="K71" s="189">
        <v>1.0210999999999999</v>
      </c>
    </row>
    <row r="72" spans="1:11" x14ac:dyDescent="0.25">
      <c r="A72" s="96">
        <v>14</v>
      </c>
      <c r="B72" s="97">
        <v>235885</v>
      </c>
      <c r="C72" s="178">
        <v>1.2898000000000001</v>
      </c>
      <c r="D72" s="109">
        <v>445010</v>
      </c>
      <c r="E72" s="177">
        <v>1.2845</v>
      </c>
      <c r="F72" s="109">
        <v>2918768</v>
      </c>
      <c r="G72" s="184">
        <v>1.1085</v>
      </c>
      <c r="H72" s="109">
        <v>732773</v>
      </c>
      <c r="I72" s="184">
        <v>1.7344999999999999</v>
      </c>
      <c r="J72" s="109">
        <v>794384</v>
      </c>
      <c r="K72" s="189">
        <v>1.0065999999999999</v>
      </c>
    </row>
    <row r="73" spans="1:11" x14ac:dyDescent="0.25">
      <c r="A73" s="96">
        <v>15</v>
      </c>
      <c r="B73" s="97">
        <v>224107</v>
      </c>
      <c r="C73" s="178">
        <v>1.2254</v>
      </c>
      <c r="D73" s="109">
        <v>358398</v>
      </c>
      <c r="E73" s="177">
        <v>1.0345</v>
      </c>
      <c r="F73" s="109">
        <v>2953524</v>
      </c>
      <c r="G73" s="184">
        <v>1.1216999999999999</v>
      </c>
      <c r="H73" s="109">
        <v>615918</v>
      </c>
      <c r="I73" s="184">
        <v>1.4579</v>
      </c>
      <c r="J73" s="109">
        <v>855861</v>
      </c>
      <c r="K73" s="189">
        <v>1.0845</v>
      </c>
    </row>
    <row r="74" spans="1:11" x14ac:dyDescent="0.25">
      <c r="A74" s="96">
        <v>16</v>
      </c>
      <c r="B74" s="97">
        <v>221071</v>
      </c>
      <c r="C74" s="178">
        <v>1.2088000000000001</v>
      </c>
      <c r="D74" s="109">
        <v>377418</v>
      </c>
      <c r="E74" s="177">
        <v>1.0893999999999999</v>
      </c>
      <c r="F74" s="109">
        <v>2692270</v>
      </c>
      <c r="G74" s="184">
        <v>1.0224800000000001</v>
      </c>
      <c r="H74" s="109">
        <v>662685</v>
      </c>
      <c r="I74" s="184">
        <v>1.5686</v>
      </c>
      <c r="J74" s="109">
        <v>793200</v>
      </c>
      <c r="K74" s="189">
        <v>1.0051000000000001</v>
      </c>
    </row>
    <row r="75" spans="1:11" x14ac:dyDescent="0.25">
      <c r="A75" s="96">
        <v>17</v>
      </c>
      <c r="B75" s="97">
        <v>241847</v>
      </c>
      <c r="C75" s="178">
        <v>1.3224</v>
      </c>
      <c r="D75" s="109">
        <v>354102</v>
      </c>
      <c r="E75" s="177">
        <v>1.0221</v>
      </c>
      <c r="F75" s="109">
        <v>2645717</v>
      </c>
      <c r="G75" s="184">
        <v>1.0047999999999999</v>
      </c>
      <c r="H75" s="109">
        <v>749672</v>
      </c>
      <c r="I75" s="184">
        <v>1.7745</v>
      </c>
      <c r="J75" s="109">
        <v>814824</v>
      </c>
      <c r="K75" s="189">
        <v>1.0325</v>
      </c>
    </row>
    <row r="76" spans="1:11" x14ac:dyDescent="0.25">
      <c r="A76" s="96">
        <v>18</v>
      </c>
      <c r="B76" s="97">
        <v>203532</v>
      </c>
      <c r="C76" s="178">
        <v>1.1129</v>
      </c>
      <c r="D76" s="109">
        <v>335671</v>
      </c>
      <c r="E76" s="177">
        <v>0.96889999999999998</v>
      </c>
      <c r="F76" s="109">
        <v>2717601</v>
      </c>
      <c r="G76" s="184">
        <v>1.0321</v>
      </c>
      <c r="H76" s="109">
        <v>783511</v>
      </c>
      <c r="I76" s="184">
        <v>1.8546</v>
      </c>
      <c r="J76" s="109">
        <v>880010</v>
      </c>
      <c r="K76" s="189">
        <v>1.1151</v>
      </c>
    </row>
    <row r="77" spans="1:11" x14ac:dyDescent="0.25">
      <c r="A77" s="96">
        <v>19</v>
      </c>
      <c r="B77" s="97">
        <v>205288</v>
      </c>
      <c r="C77" s="178">
        <v>1.1225000000000001</v>
      </c>
      <c r="D77" s="109">
        <v>358156</v>
      </c>
      <c r="E77" s="177">
        <v>1.0338000000000001</v>
      </c>
      <c r="F77" s="109">
        <v>2638082</v>
      </c>
      <c r="G77" s="184">
        <v>1.0019</v>
      </c>
      <c r="H77" s="109">
        <v>559983</v>
      </c>
      <c r="I77" s="184">
        <v>1.3254999999999999</v>
      </c>
      <c r="J77" s="109">
        <v>811588</v>
      </c>
      <c r="K77" s="189">
        <v>1.0284</v>
      </c>
    </row>
    <row r="78" spans="1:11" x14ac:dyDescent="0.25">
      <c r="A78" s="96">
        <v>20</v>
      </c>
      <c r="B78" s="97">
        <v>247772</v>
      </c>
      <c r="C78" s="178">
        <v>1.3548</v>
      </c>
      <c r="D78" s="109">
        <v>380086</v>
      </c>
      <c r="E78" s="177">
        <v>1.0971</v>
      </c>
      <c r="F78" s="109">
        <v>2811338</v>
      </c>
      <c r="G78" s="184">
        <v>1.0677000000000001</v>
      </c>
      <c r="H78" s="109">
        <v>614777</v>
      </c>
      <c r="I78" s="184">
        <v>1.4552</v>
      </c>
      <c r="J78" s="109">
        <v>868488</v>
      </c>
      <c r="K78" s="189">
        <v>1.1005</v>
      </c>
    </row>
    <row r="79" spans="1:11" x14ac:dyDescent="0.25">
      <c r="A79" s="98" t="s">
        <v>5</v>
      </c>
      <c r="B79" s="99"/>
      <c r="C79" s="128">
        <f>AVERAGE(C59:C78)</f>
        <v>1.2344400000000002</v>
      </c>
      <c r="D79" s="117"/>
      <c r="E79" s="116">
        <f>AVERAGE(E59:E78)</f>
        <v>1.0445200000000003</v>
      </c>
      <c r="F79" s="118"/>
      <c r="G79" s="118">
        <f>AVERAGE(G59:G78)</f>
        <v>1.0544639999999998</v>
      </c>
      <c r="H79" s="118"/>
      <c r="I79" s="118">
        <f>AVERAGE(I59:I78)</f>
        <v>1.5695150000000004</v>
      </c>
      <c r="J79" s="118"/>
      <c r="K79" s="119">
        <f>AVERAGE(K59:K78)</f>
        <v>1.0467850000000003</v>
      </c>
    </row>
    <row r="80" spans="1:11" x14ac:dyDescent="0.25">
      <c r="A80" s="100" t="s">
        <v>0</v>
      </c>
      <c r="B80" s="101"/>
      <c r="C80" s="129">
        <f>STDEV(C59:C78)</f>
        <v>0.10034452440939351</v>
      </c>
      <c r="D80" s="121"/>
      <c r="E80" s="120">
        <f>STDEV(E59:E78)</f>
        <v>7.4440994648181075E-2</v>
      </c>
      <c r="F80" s="122"/>
      <c r="G80" s="122">
        <f>STDEV(G59:G78)</f>
        <v>6.016226500495403E-2</v>
      </c>
      <c r="H80" s="122"/>
      <c r="I80" s="122">
        <f>STDEV(I59:I78)</f>
        <v>0.18606757480747696</v>
      </c>
      <c r="J80" s="122"/>
      <c r="K80" s="123">
        <f>STDEV(K59:K78)</f>
        <v>4.9776799446709069E-2</v>
      </c>
    </row>
    <row r="81" spans="1:11" x14ac:dyDescent="0.25">
      <c r="A81" s="104" t="s">
        <v>77</v>
      </c>
      <c r="B81" s="105"/>
      <c r="C81" s="130">
        <f>(C80/C79)*100</f>
        <v>8.1287486155174413</v>
      </c>
      <c r="D81" s="125"/>
      <c r="E81" s="124">
        <f t="shared" ref="E81:K81" si="2">(E80/E79)*100</f>
        <v>7.1268137180887923</v>
      </c>
      <c r="F81" s="126"/>
      <c r="G81" s="126">
        <f t="shared" si="2"/>
        <v>5.705483070541435</v>
      </c>
      <c r="H81" s="126"/>
      <c r="I81" s="126">
        <f t="shared" si="2"/>
        <v>11.855100130134272</v>
      </c>
      <c r="J81" s="126"/>
      <c r="K81" s="127">
        <f t="shared" si="2"/>
        <v>4.7552075590220584</v>
      </c>
    </row>
    <row r="83" spans="1:11" ht="15.75" thickBot="1" x14ac:dyDescent="0.3"/>
    <row r="84" spans="1:11" ht="26.1" customHeight="1" thickBot="1" x14ac:dyDescent="0.3">
      <c r="A84" s="237" t="s">
        <v>81</v>
      </c>
      <c r="B84" s="235" t="s">
        <v>74</v>
      </c>
      <c r="C84" s="235"/>
      <c r="D84" s="235" t="s">
        <v>6</v>
      </c>
      <c r="E84" s="235"/>
      <c r="F84" s="235" t="s">
        <v>4</v>
      </c>
      <c r="G84" s="235"/>
      <c r="H84" s="235" t="s">
        <v>75</v>
      </c>
      <c r="I84" s="235"/>
      <c r="J84" s="235" t="s">
        <v>7</v>
      </c>
      <c r="K84" s="236"/>
    </row>
    <row r="85" spans="1:11" ht="25.5" x14ac:dyDescent="0.25">
      <c r="A85" s="238"/>
      <c r="B85" s="114" t="s">
        <v>1</v>
      </c>
      <c r="C85" s="176" t="s">
        <v>76</v>
      </c>
      <c r="D85" s="114" t="s">
        <v>1</v>
      </c>
      <c r="E85" s="176" t="s">
        <v>76</v>
      </c>
      <c r="F85" s="114" t="s">
        <v>1</v>
      </c>
      <c r="G85" s="183" t="s">
        <v>76</v>
      </c>
      <c r="H85" s="114" t="s">
        <v>1</v>
      </c>
      <c r="I85" s="183" t="s">
        <v>76</v>
      </c>
      <c r="J85" s="114" t="s">
        <v>1</v>
      </c>
      <c r="K85" s="188" t="s">
        <v>76</v>
      </c>
    </row>
    <row r="86" spans="1:11" x14ac:dyDescent="0.25">
      <c r="A86" s="96">
        <v>1</v>
      </c>
      <c r="B86" s="108">
        <v>4078421</v>
      </c>
      <c r="C86" s="177">
        <v>5.1146000000000003</v>
      </c>
      <c r="D86" s="109">
        <v>1155902</v>
      </c>
      <c r="E86" s="177">
        <v>4.8213999999999997</v>
      </c>
      <c r="F86" s="109">
        <v>31705554</v>
      </c>
      <c r="G86" s="184">
        <v>4.7504</v>
      </c>
      <c r="H86" s="109">
        <v>1978573</v>
      </c>
      <c r="I86" s="184">
        <v>5.1974999999999998</v>
      </c>
      <c r="J86" s="109">
        <v>10401218</v>
      </c>
      <c r="K86" s="189">
        <v>5.3023999999999996</v>
      </c>
    </row>
    <row r="87" spans="1:11" x14ac:dyDescent="0.25">
      <c r="A87" s="96">
        <v>2</v>
      </c>
      <c r="B87" s="108">
        <v>4198191</v>
      </c>
      <c r="C87" s="177">
        <v>5.2648000000000001</v>
      </c>
      <c r="D87" s="109">
        <v>1118047</v>
      </c>
      <c r="E87" s="177">
        <v>4.6635</v>
      </c>
      <c r="F87" s="109">
        <v>30616310</v>
      </c>
      <c r="G87" s="184">
        <v>4.5872000000000002</v>
      </c>
      <c r="H87" s="109">
        <v>2147822</v>
      </c>
      <c r="I87" s="184">
        <v>5.6421000000000001</v>
      </c>
      <c r="J87" s="109">
        <v>10008505</v>
      </c>
      <c r="K87" s="189">
        <v>5.1021999999999998</v>
      </c>
    </row>
    <row r="88" spans="1:11" x14ac:dyDescent="0.25">
      <c r="A88" s="96">
        <v>3</v>
      </c>
      <c r="B88" s="108">
        <v>4020609</v>
      </c>
      <c r="C88" s="177">
        <v>5.0420999999999996</v>
      </c>
      <c r="D88" s="109">
        <v>1068084</v>
      </c>
      <c r="E88" s="177">
        <v>4.4550999999999998</v>
      </c>
      <c r="F88" s="109">
        <v>29908168</v>
      </c>
      <c r="G88" s="184">
        <v>4.4810999999999996</v>
      </c>
      <c r="H88" s="109">
        <v>1945568</v>
      </c>
      <c r="I88" s="184">
        <v>5.1108000000000002</v>
      </c>
      <c r="J88" s="109">
        <v>9342344</v>
      </c>
      <c r="K88" s="189">
        <v>4.7625999999999999</v>
      </c>
    </row>
    <row r="89" spans="1:11" x14ac:dyDescent="0.25">
      <c r="A89" s="96">
        <v>4</v>
      </c>
      <c r="B89" s="108">
        <v>3954105</v>
      </c>
      <c r="C89" s="177">
        <v>4.9587000000000003</v>
      </c>
      <c r="D89" s="109">
        <v>1187045</v>
      </c>
      <c r="E89" s="177">
        <v>4.9512999999999998</v>
      </c>
      <c r="F89" s="109">
        <v>32378323</v>
      </c>
      <c r="G89" s="184">
        <v>4.8512000000000004</v>
      </c>
      <c r="H89" s="109">
        <v>2202374</v>
      </c>
      <c r="I89" s="184">
        <v>5.7854000000000001</v>
      </c>
      <c r="J89" s="109">
        <v>8961596</v>
      </c>
      <c r="K89" s="189">
        <v>4.5685000000000002</v>
      </c>
    </row>
    <row r="90" spans="1:11" x14ac:dyDescent="0.25">
      <c r="A90" s="96">
        <v>5</v>
      </c>
      <c r="B90" s="108">
        <v>4077623</v>
      </c>
      <c r="C90" s="177">
        <v>5.1135999999999999</v>
      </c>
      <c r="D90" s="109">
        <v>1119389</v>
      </c>
      <c r="E90" s="177">
        <v>4.6691000000000003</v>
      </c>
      <c r="F90" s="109">
        <v>27997318</v>
      </c>
      <c r="G90" s="184">
        <v>4.1947999999999999</v>
      </c>
      <c r="H90" s="109">
        <v>1632499</v>
      </c>
      <c r="I90" s="184">
        <v>4.2884000000000002</v>
      </c>
      <c r="J90" s="109">
        <v>9260937</v>
      </c>
      <c r="K90" s="189">
        <v>4.7210999999999999</v>
      </c>
    </row>
    <row r="91" spans="1:11" x14ac:dyDescent="0.25">
      <c r="A91" s="96">
        <v>6</v>
      </c>
      <c r="B91" s="108">
        <v>4017180</v>
      </c>
      <c r="C91" s="177">
        <v>5.0377999999999998</v>
      </c>
      <c r="D91" s="109">
        <v>1129962</v>
      </c>
      <c r="E91" s="177">
        <v>4.7131999999999996</v>
      </c>
      <c r="F91" s="109">
        <v>30426093</v>
      </c>
      <c r="G91" s="184">
        <v>4.5587</v>
      </c>
      <c r="H91" s="109">
        <v>1939249</v>
      </c>
      <c r="I91" s="184">
        <v>5.0941999999999998</v>
      </c>
      <c r="J91" s="109">
        <v>10557951</v>
      </c>
      <c r="K91" s="189">
        <v>5.3822999999999999</v>
      </c>
    </row>
    <row r="92" spans="1:11" x14ac:dyDescent="0.25">
      <c r="A92" s="96">
        <v>7</v>
      </c>
      <c r="B92" s="108">
        <v>3387308</v>
      </c>
      <c r="C92" s="177">
        <v>4.2478999999999996</v>
      </c>
      <c r="D92" s="109">
        <v>1296248</v>
      </c>
      <c r="E92" s="177">
        <v>5.4067999999999996</v>
      </c>
      <c r="F92" s="109">
        <v>30177142</v>
      </c>
      <c r="G92" s="184">
        <v>4.5213999999999999</v>
      </c>
      <c r="H92" s="109">
        <v>1717695</v>
      </c>
      <c r="I92" s="184">
        <v>4.5122</v>
      </c>
      <c r="J92" s="109">
        <v>9836864</v>
      </c>
      <c r="K92" s="189">
        <v>5.0147000000000004</v>
      </c>
    </row>
    <row r="93" spans="1:11" x14ac:dyDescent="0.25">
      <c r="A93" s="96">
        <v>8</v>
      </c>
      <c r="B93" s="108">
        <v>4161431</v>
      </c>
      <c r="C93" s="177">
        <v>5.2187000000000001</v>
      </c>
      <c r="D93" s="109">
        <v>1078729</v>
      </c>
      <c r="E93" s="177">
        <v>4.4995000000000003</v>
      </c>
      <c r="F93" s="109">
        <v>27941921</v>
      </c>
      <c r="G93" s="184">
        <v>4.1864999999999997</v>
      </c>
      <c r="H93" s="109">
        <v>1962052</v>
      </c>
      <c r="I93" s="184">
        <v>5.1540999999999997</v>
      </c>
      <c r="J93" s="109">
        <v>11211754</v>
      </c>
      <c r="K93" s="189">
        <v>5.7156000000000002</v>
      </c>
    </row>
    <row r="94" spans="1:11" x14ac:dyDescent="0.25">
      <c r="A94" s="96">
        <v>9</v>
      </c>
      <c r="B94" s="108">
        <v>3589291</v>
      </c>
      <c r="C94" s="177">
        <v>4.5011999999999999</v>
      </c>
      <c r="D94" s="109">
        <v>1300228</v>
      </c>
      <c r="E94" s="177">
        <v>5.4234</v>
      </c>
      <c r="F94" s="109">
        <v>28311010</v>
      </c>
      <c r="G94" s="184">
        <v>4.2417999999999996</v>
      </c>
      <c r="H94" s="109">
        <v>1970122</v>
      </c>
      <c r="I94" s="184">
        <v>5.1753</v>
      </c>
      <c r="J94" s="109">
        <v>8490026</v>
      </c>
      <c r="K94" s="189">
        <v>4.3281000000000001</v>
      </c>
    </row>
    <row r="95" spans="1:11" x14ac:dyDescent="0.25">
      <c r="A95" s="96">
        <v>10</v>
      </c>
      <c r="B95" s="108">
        <v>3403495</v>
      </c>
      <c r="C95" s="177">
        <v>4.2682000000000002</v>
      </c>
      <c r="D95" s="109">
        <v>1035886</v>
      </c>
      <c r="E95" s="177">
        <v>4.3208000000000002</v>
      </c>
      <c r="F95" s="109">
        <v>30493503</v>
      </c>
      <c r="G95" s="184">
        <v>4.5688000000000004</v>
      </c>
      <c r="H95" s="109">
        <v>2200851</v>
      </c>
      <c r="I95" s="184">
        <v>5.7813999999999997</v>
      </c>
      <c r="J95" s="109">
        <v>10199762</v>
      </c>
      <c r="K95" s="189">
        <v>5.1997</v>
      </c>
    </row>
    <row r="96" spans="1:11" x14ac:dyDescent="0.25">
      <c r="A96" s="96">
        <v>11</v>
      </c>
      <c r="B96" s="108">
        <v>4164939</v>
      </c>
      <c r="C96" s="177">
        <v>5.2230999999999996</v>
      </c>
      <c r="D96" s="109">
        <v>1265705</v>
      </c>
      <c r="E96" s="177">
        <v>5.2793999999999999</v>
      </c>
      <c r="F96" s="109">
        <v>33272011</v>
      </c>
      <c r="G96" s="184">
        <v>4.9851000000000001</v>
      </c>
      <c r="H96" s="109">
        <v>1659146</v>
      </c>
      <c r="I96" s="184">
        <v>4.3583999999999996</v>
      </c>
      <c r="J96" s="109">
        <v>10292938</v>
      </c>
      <c r="K96" s="189">
        <v>5.2472000000000003</v>
      </c>
    </row>
    <row r="97" spans="1:11" x14ac:dyDescent="0.25">
      <c r="A97" s="96">
        <v>12</v>
      </c>
      <c r="B97" s="108">
        <v>4386698</v>
      </c>
      <c r="C97" s="177">
        <v>5.5011999999999999</v>
      </c>
      <c r="D97" s="109">
        <v>1092538</v>
      </c>
      <c r="E97" s="177">
        <v>4.5571000000000002</v>
      </c>
      <c r="F97" s="109">
        <v>28551284</v>
      </c>
      <c r="G97" s="184">
        <v>4.2778</v>
      </c>
      <c r="H97" s="109">
        <v>1671062</v>
      </c>
      <c r="I97" s="184">
        <v>4.3897000000000004</v>
      </c>
      <c r="J97" s="109">
        <v>9347248</v>
      </c>
      <c r="K97" s="189">
        <v>4.7651000000000003</v>
      </c>
    </row>
    <row r="98" spans="1:11" x14ac:dyDescent="0.25">
      <c r="A98" s="96">
        <v>13</v>
      </c>
      <c r="B98" s="108">
        <v>4676078</v>
      </c>
      <c r="C98" s="177">
        <v>5.8640999999999996</v>
      </c>
      <c r="D98" s="109">
        <v>1001771</v>
      </c>
      <c r="E98" s="177">
        <v>4.1784999999999997</v>
      </c>
      <c r="F98" s="109">
        <v>31759616</v>
      </c>
      <c r="G98" s="184">
        <v>4.7584999999999997</v>
      </c>
      <c r="H98" s="109">
        <v>1986415</v>
      </c>
      <c r="I98" s="184">
        <v>5.2180999999999997</v>
      </c>
      <c r="J98" s="109">
        <v>10400238</v>
      </c>
      <c r="K98" s="189">
        <v>5.3018999999999998</v>
      </c>
    </row>
    <row r="99" spans="1:11" x14ac:dyDescent="0.25">
      <c r="A99" s="96">
        <v>14</v>
      </c>
      <c r="B99" s="108">
        <v>3273836</v>
      </c>
      <c r="C99" s="177">
        <v>4.1055999999999999</v>
      </c>
      <c r="D99" s="109">
        <v>1114283</v>
      </c>
      <c r="E99" s="177">
        <v>4.6478000000000002</v>
      </c>
      <c r="F99" s="109">
        <v>31093522</v>
      </c>
      <c r="G99" s="184">
        <v>4.6586999999999996</v>
      </c>
      <c r="H99" s="109">
        <v>2010664</v>
      </c>
      <c r="I99" s="184">
        <v>5.2817999999999996</v>
      </c>
      <c r="J99" s="109">
        <v>8758766</v>
      </c>
      <c r="K99" s="189">
        <v>4.4650999999999996</v>
      </c>
    </row>
    <row r="100" spans="1:11" x14ac:dyDescent="0.25">
      <c r="A100" s="96">
        <v>15</v>
      </c>
      <c r="B100" s="108">
        <v>3357724</v>
      </c>
      <c r="C100" s="177">
        <v>4.2107999999999999</v>
      </c>
      <c r="D100" s="109">
        <v>1152881</v>
      </c>
      <c r="E100" s="177">
        <v>4.8087999999999997</v>
      </c>
      <c r="F100" s="109">
        <v>32866881</v>
      </c>
      <c r="G100" s="184">
        <v>4.9244000000000003</v>
      </c>
      <c r="H100" s="109">
        <v>2170587</v>
      </c>
      <c r="I100" s="184">
        <v>5.7019000000000002</v>
      </c>
      <c r="J100" s="109">
        <v>9319981</v>
      </c>
      <c r="K100" s="189">
        <v>4.7511999999999999</v>
      </c>
    </row>
    <row r="101" spans="1:11" x14ac:dyDescent="0.25">
      <c r="A101" s="96">
        <v>16</v>
      </c>
      <c r="B101" s="108">
        <v>4176582</v>
      </c>
      <c r="C101" s="177">
        <v>5.2377000000000002</v>
      </c>
      <c r="D101" s="109">
        <v>987698</v>
      </c>
      <c r="E101" s="177">
        <v>4.1197999999999997</v>
      </c>
      <c r="F101" s="109">
        <v>34476720</v>
      </c>
      <c r="G101" s="184">
        <v>5.1656000000000004</v>
      </c>
      <c r="H101" s="109">
        <v>1922918</v>
      </c>
      <c r="I101" s="184">
        <v>5.0513000000000003</v>
      </c>
      <c r="J101" s="109">
        <v>10252136</v>
      </c>
      <c r="K101" s="189">
        <v>5.2263999999999999</v>
      </c>
    </row>
    <row r="102" spans="1:11" x14ac:dyDescent="0.25">
      <c r="A102" s="96">
        <v>17</v>
      </c>
      <c r="B102" s="108">
        <v>4598251</v>
      </c>
      <c r="C102" s="177">
        <v>5.7664999999999997</v>
      </c>
      <c r="D102" s="109">
        <v>1192511</v>
      </c>
      <c r="E102" s="177">
        <v>4.9741</v>
      </c>
      <c r="F102" s="109">
        <v>32584559</v>
      </c>
      <c r="G102" s="184">
        <v>4.8821000000000003</v>
      </c>
      <c r="H102" s="109">
        <v>1826683</v>
      </c>
      <c r="I102" s="184">
        <v>4.7984999999999998</v>
      </c>
      <c r="J102" s="109">
        <v>10392195</v>
      </c>
      <c r="K102" s="189">
        <v>5.2977999999999996</v>
      </c>
    </row>
    <row r="103" spans="1:11" x14ac:dyDescent="0.25">
      <c r="A103" s="96">
        <v>18</v>
      </c>
      <c r="B103" s="108">
        <v>4172355</v>
      </c>
      <c r="C103" s="177">
        <v>5.2324000000000002</v>
      </c>
      <c r="D103" s="109">
        <v>1323124</v>
      </c>
      <c r="E103" s="177">
        <v>5.5189000000000004</v>
      </c>
      <c r="F103" s="109">
        <v>33185245</v>
      </c>
      <c r="G103" s="184">
        <v>4.9721000000000002</v>
      </c>
      <c r="H103" s="109">
        <v>1910013</v>
      </c>
      <c r="I103" s="184">
        <v>5.0174000000000003</v>
      </c>
      <c r="J103" s="109">
        <v>10222908</v>
      </c>
      <c r="K103" s="189">
        <v>5.2115</v>
      </c>
    </row>
    <row r="104" spans="1:11" x14ac:dyDescent="0.25">
      <c r="A104" s="96">
        <v>19</v>
      </c>
      <c r="B104" s="108">
        <v>4418675</v>
      </c>
      <c r="C104" s="177">
        <v>5.5412999999999997</v>
      </c>
      <c r="D104" s="109">
        <v>1155998</v>
      </c>
      <c r="E104" s="177">
        <v>4.8217999999999996</v>
      </c>
      <c r="F104" s="109">
        <v>35062723</v>
      </c>
      <c r="G104" s="184">
        <v>5.2534000000000001</v>
      </c>
      <c r="H104" s="109">
        <v>1755344</v>
      </c>
      <c r="I104" s="184">
        <v>4.6111000000000004</v>
      </c>
      <c r="J104" s="109">
        <v>9525361</v>
      </c>
      <c r="K104" s="189">
        <v>4.8559000000000001</v>
      </c>
    </row>
    <row r="105" spans="1:11" x14ac:dyDescent="0.25">
      <c r="A105" s="96">
        <v>20</v>
      </c>
      <c r="B105" s="108">
        <v>4163903</v>
      </c>
      <c r="C105" s="177">
        <v>5.2218</v>
      </c>
      <c r="D105" s="109">
        <v>1092969</v>
      </c>
      <c r="E105" s="177">
        <v>4.5589000000000004</v>
      </c>
      <c r="F105" s="109">
        <v>31719570</v>
      </c>
      <c r="G105" s="184">
        <v>4.7525000000000004</v>
      </c>
      <c r="H105" s="109">
        <v>1942675</v>
      </c>
      <c r="I105" s="184">
        <v>5.1032000000000002</v>
      </c>
      <c r="J105" s="109">
        <v>9850792</v>
      </c>
      <c r="K105" s="189">
        <v>5.0217999999999998</v>
      </c>
    </row>
    <row r="106" spans="1:11" x14ac:dyDescent="0.25">
      <c r="A106" s="98" t="s">
        <v>5</v>
      </c>
      <c r="B106" s="110"/>
      <c r="C106" s="116">
        <f>AVERAGE(C86:C105)</f>
        <v>5.0336049999999997</v>
      </c>
      <c r="D106" s="117"/>
      <c r="E106" s="116">
        <f>AVERAGE(E86:E105)</f>
        <v>4.7694599999999996</v>
      </c>
      <c r="F106" s="118"/>
      <c r="G106" s="118">
        <f>AVERAGE(G86:G105)</f>
        <v>4.6786049999999992</v>
      </c>
      <c r="H106" s="118"/>
      <c r="I106" s="118">
        <f>AVERAGE(I86:I105)</f>
        <v>5.0636400000000004</v>
      </c>
      <c r="J106" s="118"/>
      <c r="K106" s="119">
        <f>AVERAGE(K86:K105)</f>
        <v>5.0120549999999993</v>
      </c>
    </row>
    <row r="107" spans="1:11" x14ac:dyDescent="0.25">
      <c r="A107" s="100" t="s">
        <v>0</v>
      </c>
      <c r="B107" s="111"/>
      <c r="C107" s="120">
        <f>STDEV(C86:C105)</f>
        <v>0.51231985534840485</v>
      </c>
      <c r="D107" s="121"/>
      <c r="E107" s="120">
        <f>STDEV(E86:E105)</f>
        <v>0.39805141350015788</v>
      </c>
      <c r="F107" s="122"/>
      <c r="G107" s="122">
        <f>STDEV(G86:G105)</f>
        <v>0.30973923578424906</v>
      </c>
      <c r="H107" s="122"/>
      <c r="I107" s="122">
        <f>STDEV(I86:I105)</f>
        <v>0.46037036737597986</v>
      </c>
      <c r="J107" s="122"/>
      <c r="K107" s="123">
        <f>STDEV(K86:K105)</f>
        <v>0.35022292220361889</v>
      </c>
    </row>
    <row r="108" spans="1:11" x14ac:dyDescent="0.25">
      <c r="A108" s="104" t="s">
        <v>77</v>
      </c>
      <c r="B108" s="112"/>
      <c r="C108" s="124">
        <f>(C107/C106)*100</f>
        <v>10.177990830595665</v>
      </c>
      <c r="D108" s="125"/>
      <c r="E108" s="124">
        <f t="shared" ref="E108:K108" si="3">(E107/E106)*100</f>
        <v>8.34583817665224</v>
      </c>
      <c r="F108" s="126"/>
      <c r="G108" s="126">
        <f t="shared" si="3"/>
        <v>6.6203331075021108</v>
      </c>
      <c r="H108" s="126"/>
      <c r="I108" s="126">
        <f t="shared" si="3"/>
        <v>9.0916883383490887</v>
      </c>
      <c r="J108" s="126"/>
      <c r="K108" s="127">
        <f t="shared" si="3"/>
        <v>6.9876113131962629</v>
      </c>
    </row>
    <row r="109" spans="1:11" x14ac:dyDescent="0.25">
      <c r="A109"/>
      <c r="B109"/>
      <c r="C109" s="179"/>
      <c r="D109"/>
      <c r="E109" s="179"/>
      <c r="F109"/>
      <c r="G109" s="185"/>
      <c r="H109"/>
      <c r="I109" s="185"/>
      <c r="J109"/>
      <c r="K109" s="185"/>
    </row>
  </sheetData>
  <mergeCells count="25">
    <mergeCell ref="A1:K1"/>
    <mergeCell ref="A3:A4"/>
    <mergeCell ref="B3:C3"/>
    <mergeCell ref="D3:E3"/>
    <mergeCell ref="F3:G3"/>
    <mergeCell ref="H3:I3"/>
    <mergeCell ref="J3:K3"/>
    <mergeCell ref="J30:K30"/>
    <mergeCell ref="A57:A58"/>
    <mergeCell ref="B57:C57"/>
    <mergeCell ref="D57:E57"/>
    <mergeCell ref="F57:G57"/>
    <mergeCell ref="H57:I57"/>
    <mergeCell ref="J57:K57"/>
    <mergeCell ref="A30:A31"/>
    <mergeCell ref="B30:C30"/>
    <mergeCell ref="D30:E30"/>
    <mergeCell ref="F30:G30"/>
    <mergeCell ref="H30:I30"/>
    <mergeCell ref="J84:K84"/>
    <mergeCell ref="A84:A85"/>
    <mergeCell ref="B84:C84"/>
    <mergeCell ref="D84:E84"/>
    <mergeCell ref="F84:G84"/>
    <mergeCell ref="H84:I8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70" zoomScaleNormal="70" zoomScalePageLayoutView="70" workbookViewId="0">
      <selection sqref="A1:T1"/>
    </sheetView>
  </sheetViews>
  <sheetFormatPr baseColWidth="10" defaultColWidth="9.140625" defaultRowHeight="14.25" x14ac:dyDescent="0.2"/>
  <cols>
    <col min="1" max="1" width="14.42578125" style="2" bestFit="1" customWidth="1"/>
    <col min="2" max="5" width="13.7109375" style="2" bestFit="1" customWidth="1"/>
    <col min="6" max="16384" width="9.140625" style="2"/>
  </cols>
  <sheetData>
    <row r="1" spans="1:20" ht="18" x14ac:dyDescent="0.2">
      <c r="A1" s="201" t="s">
        <v>95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3" spans="1:20" ht="27.6" customHeight="1" x14ac:dyDescent="0.2">
      <c r="A3" s="205" t="s">
        <v>2</v>
      </c>
      <c r="B3" s="207" t="s">
        <v>3</v>
      </c>
      <c r="C3" s="207"/>
      <c r="D3" s="207"/>
      <c r="E3" s="208"/>
    </row>
    <row r="4" spans="1:20" ht="24" customHeight="1" x14ac:dyDescent="0.2">
      <c r="A4" s="206"/>
      <c r="B4" s="9">
        <v>0.5</v>
      </c>
      <c r="C4" s="9">
        <v>1</v>
      </c>
      <c r="D4" s="9">
        <v>1.5</v>
      </c>
      <c r="E4" s="10">
        <v>2</v>
      </c>
    </row>
    <row r="5" spans="1:20" ht="15" x14ac:dyDescent="0.2">
      <c r="A5" s="203" t="s">
        <v>4</v>
      </c>
      <c r="B5" s="12">
        <v>67121953</v>
      </c>
      <c r="C5" s="12">
        <v>72583027</v>
      </c>
      <c r="D5" s="12">
        <v>98121976</v>
      </c>
      <c r="E5" s="13">
        <v>73536528</v>
      </c>
    </row>
    <row r="6" spans="1:20" ht="15" x14ac:dyDescent="0.2">
      <c r="A6" s="204"/>
      <c r="B6" s="3">
        <v>65991351</v>
      </c>
      <c r="C6" s="3">
        <v>67783449</v>
      </c>
      <c r="D6" s="3">
        <v>97648624</v>
      </c>
      <c r="E6" s="4">
        <v>77238151</v>
      </c>
    </row>
    <row r="7" spans="1:20" ht="15" x14ac:dyDescent="0.2">
      <c r="A7" s="204"/>
      <c r="B7" s="3">
        <v>68835421</v>
      </c>
      <c r="C7" s="3">
        <v>68783769</v>
      </c>
      <c r="D7" s="3">
        <v>103154452</v>
      </c>
      <c r="E7" s="4">
        <v>77662755</v>
      </c>
    </row>
    <row r="8" spans="1:20" ht="15" x14ac:dyDescent="0.2">
      <c r="A8" s="5" t="s">
        <v>5</v>
      </c>
      <c r="B8" s="15">
        <f>AVERAGE(B5:B7)</f>
        <v>67316241.666666672</v>
      </c>
      <c r="C8" s="15">
        <f>AVERAGE(C5:C7)</f>
        <v>69716748.333333328</v>
      </c>
      <c r="D8" s="15">
        <f>AVERAGE(D5:D7)</f>
        <v>99641684</v>
      </c>
      <c r="E8" s="17">
        <f>AVERAGE(E5:E7)</f>
        <v>76145811.333333328</v>
      </c>
    </row>
    <row r="9" spans="1:20" ht="15" x14ac:dyDescent="0.2">
      <c r="A9" s="6" t="s">
        <v>0</v>
      </c>
      <c r="B9" s="16">
        <f>STDEV(B5:B7)</f>
        <v>1431954.8197206969</v>
      </c>
      <c r="C9" s="16">
        <f>STDEV(C5:C7)</f>
        <v>2532158.1846009013</v>
      </c>
      <c r="D9" s="16">
        <f>STDEV(D5:D7)</f>
        <v>3051339.0167832877</v>
      </c>
      <c r="E9" s="18">
        <f>STDEV(E5:E7)</f>
        <v>2269656.7525536395</v>
      </c>
    </row>
    <row r="10" spans="1:20" ht="15" x14ac:dyDescent="0.2">
      <c r="A10" s="203" t="s">
        <v>8</v>
      </c>
      <c r="B10" s="11">
        <v>19254187</v>
      </c>
      <c r="C10" s="11">
        <v>158730205</v>
      </c>
      <c r="D10" s="11">
        <v>138658491</v>
      </c>
      <c r="E10" s="14">
        <v>128654254</v>
      </c>
    </row>
    <row r="11" spans="1:20" ht="15" x14ac:dyDescent="0.2">
      <c r="A11" s="204"/>
      <c r="B11" s="7">
        <v>19757491</v>
      </c>
      <c r="C11" s="7">
        <v>143872145</v>
      </c>
      <c r="D11" s="7">
        <v>141298893</v>
      </c>
      <c r="E11" s="8">
        <v>139258944</v>
      </c>
    </row>
    <row r="12" spans="1:20" ht="15" x14ac:dyDescent="0.2">
      <c r="A12" s="204"/>
      <c r="B12" s="7">
        <v>21578154</v>
      </c>
      <c r="C12" s="7">
        <v>148951413</v>
      </c>
      <c r="D12" s="7">
        <v>152221483</v>
      </c>
      <c r="E12" s="8">
        <v>128918424</v>
      </c>
    </row>
    <row r="13" spans="1:20" ht="15" x14ac:dyDescent="0.2">
      <c r="A13" s="5" t="s">
        <v>5</v>
      </c>
      <c r="B13" s="15">
        <f>AVERAGE(B10:B12)</f>
        <v>20196610.666666668</v>
      </c>
      <c r="C13" s="15">
        <f>AVERAGE(C10:C12)</f>
        <v>150517921</v>
      </c>
      <c r="D13" s="15">
        <f>AVERAGE(D10:D12)</f>
        <v>144059622.33333334</v>
      </c>
      <c r="E13" s="17">
        <f>AVERAGE(E10:E12)</f>
        <v>132277207.33333333</v>
      </c>
    </row>
    <row r="14" spans="1:20" ht="15" x14ac:dyDescent="0.2">
      <c r="A14" s="6" t="s">
        <v>0</v>
      </c>
      <c r="B14" s="16">
        <f>STDEV(B10:B12)</f>
        <v>1222630.4492823388</v>
      </c>
      <c r="C14" s="16">
        <f>STDEV(C10:C12)</f>
        <v>7551883.6872960376</v>
      </c>
      <c r="D14" s="16">
        <f>STDEV(D10:D12)</f>
        <v>7190612.4799603354</v>
      </c>
      <c r="E14" s="18">
        <f>STDEV(E10:E12)</f>
        <v>6047803.8666307079</v>
      </c>
    </row>
    <row r="15" spans="1:20" ht="15" x14ac:dyDescent="0.2">
      <c r="A15" s="203" t="s">
        <v>9</v>
      </c>
      <c r="B15" s="11">
        <v>429259524</v>
      </c>
      <c r="C15" s="11">
        <v>42648151</v>
      </c>
      <c r="D15" s="11">
        <v>325548991</v>
      </c>
      <c r="E15" s="14">
        <v>214096928</v>
      </c>
    </row>
    <row r="16" spans="1:20" ht="15" x14ac:dyDescent="0.2">
      <c r="A16" s="204"/>
      <c r="B16" s="7">
        <v>387298688</v>
      </c>
      <c r="C16" s="7">
        <v>41092188</v>
      </c>
      <c r="D16" s="7">
        <v>311206112</v>
      </c>
      <c r="E16" s="8">
        <v>199518744</v>
      </c>
    </row>
    <row r="17" spans="1:5" ht="15" x14ac:dyDescent="0.2">
      <c r="A17" s="204"/>
      <c r="B17" s="7">
        <v>408678415</v>
      </c>
      <c r="C17" s="7">
        <v>42392188</v>
      </c>
      <c r="D17" s="7">
        <v>338251982</v>
      </c>
      <c r="E17" s="8">
        <v>201445532</v>
      </c>
    </row>
    <row r="18" spans="1:5" ht="15" x14ac:dyDescent="0.2">
      <c r="A18" s="5" t="s">
        <v>5</v>
      </c>
      <c r="B18" s="15">
        <f>AVERAGE(B15:B17)</f>
        <v>408412209</v>
      </c>
      <c r="C18" s="15">
        <f>AVERAGE(C15:C17)</f>
        <v>42044175.666666664</v>
      </c>
      <c r="D18" s="15">
        <f>AVERAGE(D15:D17)</f>
        <v>325002361.66666669</v>
      </c>
      <c r="E18" s="17">
        <f>AVERAGE(E15:E17)</f>
        <v>205020401.33333334</v>
      </c>
    </row>
    <row r="19" spans="1:5" ht="15" x14ac:dyDescent="0.2">
      <c r="A19" s="6" t="s">
        <v>0</v>
      </c>
      <c r="B19" s="16">
        <f>STDEV(B15:B17)</f>
        <v>20981684.600635644</v>
      </c>
      <c r="C19" s="16">
        <f>STDEV(C15:C17)</f>
        <v>834319.87418275804</v>
      </c>
      <c r="D19" s="16">
        <f>STDEV(D15:D17)</f>
        <v>13531218.486716943</v>
      </c>
      <c r="E19" s="18">
        <f>STDEV(E15:E17)</f>
        <v>7919320.0621814337</v>
      </c>
    </row>
    <row r="20" spans="1:5" ht="15" x14ac:dyDescent="0.2">
      <c r="A20" s="203" t="s">
        <v>6</v>
      </c>
      <c r="B20" s="11">
        <v>90923312</v>
      </c>
      <c r="C20" s="11">
        <v>60979452</v>
      </c>
      <c r="D20" s="11">
        <v>70765548</v>
      </c>
      <c r="E20" s="14">
        <v>48661515</v>
      </c>
    </row>
    <row r="21" spans="1:5" ht="15" x14ac:dyDescent="0.2">
      <c r="A21" s="204"/>
      <c r="B21" s="7">
        <v>95816542</v>
      </c>
      <c r="C21" s="7">
        <v>67156156</v>
      </c>
      <c r="D21" s="7">
        <v>66115481</v>
      </c>
      <c r="E21" s="8">
        <v>46035252</v>
      </c>
    </row>
    <row r="22" spans="1:5" ht="15" x14ac:dyDescent="0.2">
      <c r="A22" s="204"/>
      <c r="B22" s="7">
        <v>88921452</v>
      </c>
      <c r="C22" s="7">
        <v>66824836</v>
      </c>
      <c r="D22" s="7">
        <v>68458856</v>
      </c>
      <c r="E22" s="8">
        <v>47815452</v>
      </c>
    </row>
    <row r="23" spans="1:5" ht="15" x14ac:dyDescent="0.2">
      <c r="A23" s="5" t="s">
        <v>5</v>
      </c>
      <c r="B23" s="15">
        <f>AVERAGE(B20:B22)</f>
        <v>91887102</v>
      </c>
      <c r="C23" s="15">
        <f>AVERAGE(C20:C22)</f>
        <v>64986814.666666664</v>
      </c>
      <c r="D23" s="15">
        <f>AVERAGE(D20:D22)</f>
        <v>68446628.333333328</v>
      </c>
      <c r="E23" s="17">
        <f>AVERAGE(E20:E22)</f>
        <v>47504073</v>
      </c>
    </row>
    <row r="24" spans="1:5" ht="15" x14ac:dyDescent="0.2">
      <c r="A24" s="6" t="s">
        <v>0</v>
      </c>
      <c r="B24" s="16">
        <f>STDEV(B20:B22)</f>
        <v>3547144.6122339023</v>
      </c>
      <c r="C24" s="16">
        <f>STDEV(C20:C22)</f>
        <v>3474429.4340575305</v>
      </c>
      <c r="D24" s="16">
        <f>STDEV(D20:D22)</f>
        <v>2325057.6149842679</v>
      </c>
      <c r="E24" s="18">
        <f>STDEV(E20:E22)</f>
        <v>1340534.2209443965</v>
      </c>
    </row>
    <row r="25" spans="1:5" ht="15" x14ac:dyDescent="0.2">
      <c r="A25" s="203" t="s">
        <v>7</v>
      </c>
      <c r="B25" s="11">
        <v>3109214585</v>
      </c>
      <c r="C25" s="11">
        <v>3276945412</v>
      </c>
      <c r="D25" s="11">
        <v>3385226632</v>
      </c>
      <c r="E25" s="14">
        <v>4977952556</v>
      </c>
    </row>
    <row r="26" spans="1:5" ht="15" x14ac:dyDescent="0.2">
      <c r="A26" s="204"/>
      <c r="B26" s="7">
        <v>2911481521</v>
      </c>
      <c r="C26" s="7">
        <v>3530915215</v>
      </c>
      <c r="D26" s="7">
        <v>3801846513</v>
      </c>
      <c r="E26" s="8">
        <v>5627115682</v>
      </c>
    </row>
    <row r="27" spans="1:5" ht="15" x14ac:dyDescent="0.2">
      <c r="A27" s="204"/>
      <c r="B27" s="7">
        <v>3320951512</v>
      </c>
      <c r="C27" s="7">
        <v>3791984566</v>
      </c>
      <c r="D27" s="7">
        <v>3593151614</v>
      </c>
      <c r="E27" s="8">
        <v>5285484548</v>
      </c>
    </row>
    <row r="28" spans="1:5" ht="15" x14ac:dyDescent="0.2">
      <c r="A28" s="5" t="s">
        <v>5</v>
      </c>
      <c r="B28" s="15">
        <f>AVERAGE(B25:B27)</f>
        <v>3113882539.3333335</v>
      </c>
      <c r="C28" s="15">
        <f>AVERAGE(C25:C27)</f>
        <v>3533281731</v>
      </c>
      <c r="D28" s="15">
        <f>AVERAGE(D25:D27)</f>
        <v>3593408253</v>
      </c>
      <c r="E28" s="17">
        <f>AVERAGE(E25:E27)</f>
        <v>5296850928.666667</v>
      </c>
    </row>
    <row r="29" spans="1:5" ht="15" x14ac:dyDescent="0.2">
      <c r="A29" s="6" t="s">
        <v>0</v>
      </c>
      <c r="B29" s="16">
        <f>STDEV(B25:B27)</f>
        <v>204774902.58971822</v>
      </c>
      <c r="C29" s="16">
        <f>STDEV(C25:C27)</f>
        <v>257527732.17023176</v>
      </c>
      <c r="D29" s="16">
        <f>STDEV(D25:D27)</f>
        <v>208310059.06771708</v>
      </c>
      <c r="E29" s="18">
        <f>STDEV(E25:E27)</f>
        <v>324730791.57452506</v>
      </c>
    </row>
  </sheetData>
  <mergeCells count="8">
    <mergeCell ref="A1:T1"/>
    <mergeCell ref="A25:A27"/>
    <mergeCell ref="A3:A4"/>
    <mergeCell ref="B3:E3"/>
    <mergeCell ref="A5:A7"/>
    <mergeCell ref="A10:A12"/>
    <mergeCell ref="A15:A17"/>
    <mergeCell ref="A20:A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sqref="A1:I1"/>
    </sheetView>
  </sheetViews>
  <sheetFormatPr baseColWidth="10" defaultColWidth="9.140625" defaultRowHeight="15" x14ac:dyDescent="0.25"/>
  <cols>
    <col min="2" max="2" width="12" bestFit="1" customWidth="1"/>
    <col min="3" max="3" width="20" bestFit="1" customWidth="1"/>
    <col min="4" max="8" width="12" bestFit="1" customWidth="1"/>
    <col min="9" max="9" width="22" customWidth="1"/>
    <col min="10" max="11" width="12" bestFit="1" customWidth="1"/>
  </cols>
  <sheetData>
    <row r="1" spans="1:9" ht="30.6" customHeight="1" x14ac:dyDescent="0.25">
      <c r="A1" s="209" t="s">
        <v>96</v>
      </c>
      <c r="B1" s="209"/>
      <c r="C1" s="209"/>
      <c r="D1" s="209"/>
      <c r="E1" s="209"/>
      <c r="F1" s="209"/>
      <c r="G1" s="209"/>
      <c r="H1" s="209"/>
      <c r="I1" s="209"/>
    </row>
  </sheetData>
  <mergeCells count="1">
    <mergeCell ref="A1:I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sqref="A1:K1"/>
    </sheetView>
  </sheetViews>
  <sheetFormatPr baseColWidth="10" defaultColWidth="9.140625" defaultRowHeight="15" x14ac:dyDescent="0.25"/>
  <cols>
    <col min="1" max="1" width="11.140625" customWidth="1"/>
    <col min="2" max="6" width="12" bestFit="1" customWidth="1"/>
  </cols>
  <sheetData>
    <row r="1" spans="1:11" x14ac:dyDescent="0.25">
      <c r="A1" s="209" t="s">
        <v>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</sheetData>
  <mergeCells count="1">
    <mergeCell ref="A1:K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sqref="A1:K1"/>
    </sheetView>
  </sheetViews>
  <sheetFormatPr baseColWidth="10" defaultRowHeight="15" x14ac:dyDescent="0.25"/>
  <cols>
    <col min="1" max="256" width="9.140625" customWidth="1"/>
  </cols>
  <sheetData>
    <row r="1" spans="1:11" x14ac:dyDescent="0.25">
      <c r="A1" s="209" t="s">
        <v>98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</sheetData>
  <mergeCells count="1">
    <mergeCell ref="A1:K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sqref="A1:K1"/>
    </sheetView>
  </sheetViews>
  <sheetFormatPr baseColWidth="10" defaultRowHeight="15" x14ac:dyDescent="0.25"/>
  <cols>
    <col min="1" max="256" width="9.140625" customWidth="1"/>
  </cols>
  <sheetData>
    <row r="1" spans="1:11" x14ac:dyDescent="0.25">
      <c r="A1" s="209" t="s">
        <v>99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</sheetData>
  <mergeCells count="1">
    <mergeCell ref="A1:K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sqref="A1:K1"/>
    </sheetView>
  </sheetViews>
  <sheetFormatPr baseColWidth="10" defaultRowHeight="15" x14ac:dyDescent="0.25"/>
  <cols>
    <col min="1" max="256" width="9.140625" customWidth="1"/>
  </cols>
  <sheetData>
    <row r="1" spans="1:11" x14ac:dyDescent="0.25">
      <c r="A1" s="209" t="s">
        <v>100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</sheetData>
  <mergeCells count="1">
    <mergeCell ref="A1:K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="120" zoomScaleNormal="120" zoomScaleSheetLayoutView="90" zoomScalePageLayoutView="120" workbookViewId="0">
      <selection sqref="A1:K1"/>
    </sheetView>
  </sheetViews>
  <sheetFormatPr baseColWidth="10" defaultColWidth="8.85546875" defaultRowHeight="15" x14ac:dyDescent="0.25"/>
  <cols>
    <col min="1" max="1" width="8.85546875" style="147"/>
    <col min="2" max="2" width="8.85546875" style="155"/>
    <col min="3" max="3" width="10" style="162" bestFit="1" customWidth="1"/>
    <col min="4" max="4" width="10.28515625" style="163" bestFit="1" customWidth="1"/>
    <col min="5" max="5" width="10" style="162" bestFit="1" customWidth="1"/>
    <col min="6" max="6" width="10.42578125" style="164" customWidth="1"/>
    <col min="7" max="7" width="10" style="162" bestFit="1" customWidth="1"/>
    <col min="8" max="8" width="10" style="164" bestFit="1" customWidth="1"/>
    <col min="9" max="9" width="10" style="162" bestFit="1" customWidth="1"/>
    <col min="10" max="10" width="9.42578125" style="168" customWidth="1"/>
    <col min="11" max="11" width="8.85546875" style="147"/>
    <col min="12" max="16384" width="8.85546875" style="140"/>
  </cols>
  <sheetData>
    <row r="1" spans="1:15" s="200" customFormat="1" ht="25.35" customHeight="1" x14ac:dyDescent="0.2">
      <c r="A1" s="210" t="s">
        <v>101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5" x14ac:dyDescent="0.25">
      <c r="A2" s="196"/>
      <c r="B2" s="197"/>
      <c r="C2" s="196"/>
      <c r="D2" s="198"/>
      <c r="E2" s="196"/>
      <c r="F2" s="199"/>
      <c r="G2" s="196"/>
      <c r="H2" s="199"/>
      <c r="I2" s="196"/>
      <c r="J2" s="196"/>
      <c r="K2" s="196"/>
    </row>
    <row r="3" spans="1:15" s="171" customFormat="1" ht="49.35" customHeight="1" x14ac:dyDescent="0.25">
      <c r="A3" s="191"/>
      <c r="B3" s="192" t="s">
        <v>86</v>
      </c>
      <c r="C3" s="193" t="s">
        <v>89</v>
      </c>
      <c r="D3" s="194" t="s">
        <v>90</v>
      </c>
      <c r="E3" s="193" t="s">
        <v>91</v>
      </c>
      <c r="F3" s="194" t="s">
        <v>92</v>
      </c>
      <c r="G3" s="193" t="s">
        <v>93</v>
      </c>
      <c r="H3" s="194" t="s">
        <v>94</v>
      </c>
      <c r="I3" s="193" t="s">
        <v>87</v>
      </c>
      <c r="J3" s="26" t="s">
        <v>88</v>
      </c>
      <c r="K3" s="195" t="s">
        <v>0</v>
      </c>
    </row>
    <row r="4" spans="1:15" x14ac:dyDescent="0.25">
      <c r="A4" s="212" t="s">
        <v>82</v>
      </c>
      <c r="B4" s="148">
        <v>0</v>
      </c>
      <c r="C4" s="156">
        <v>13217549</v>
      </c>
      <c r="D4" s="157">
        <v>96.245000000000005</v>
      </c>
      <c r="E4" s="156">
        <v>13371825</v>
      </c>
      <c r="F4" s="144">
        <v>105.327</v>
      </c>
      <c r="G4" s="156">
        <v>13413229</v>
      </c>
      <c r="H4" s="144">
        <v>99.558999999999997</v>
      </c>
      <c r="I4" s="156">
        <f>AVERAGE(C4,E4,G4)</f>
        <v>13334201</v>
      </c>
      <c r="J4" s="165">
        <f>AVERAGE(D4,F4,H4)</f>
        <v>100.377</v>
      </c>
      <c r="K4" s="148">
        <f>STDEV(D4,F4,H4)</f>
        <v>4.5959247165287618</v>
      </c>
      <c r="O4" s="172"/>
    </row>
    <row r="5" spans="1:15" x14ac:dyDescent="0.25">
      <c r="A5" s="213"/>
      <c r="B5" s="149">
        <v>0</v>
      </c>
      <c r="C5" s="158">
        <v>13217549</v>
      </c>
      <c r="D5" s="142">
        <v>100</v>
      </c>
      <c r="E5" s="158">
        <v>13371825</v>
      </c>
      <c r="F5" s="141">
        <v>100</v>
      </c>
      <c r="G5" s="158">
        <v>13413229</v>
      </c>
      <c r="H5" s="141">
        <v>100</v>
      </c>
      <c r="I5" s="158">
        <f t="shared" ref="I5:I15" si="0">AVERAGE(C5,E5,G5)</f>
        <v>13334201</v>
      </c>
      <c r="J5" s="166">
        <f t="shared" ref="J5:J15" si="1">AVERAGE(D5,F5,H5)</f>
        <v>100</v>
      </c>
      <c r="K5" s="169"/>
    </row>
    <row r="6" spans="1:15" x14ac:dyDescent="0.25">
      <c r="A6" s="213"/>
      <c r="B6" s="150">
        <v>0.5</v>
      </c>
      <c r="C6" s="159">
        <v>12711978</v>
      </c>
      <c r="D6" s="142">
        <v>96.174999999999997</v>
      </c>
      <c r="E6" s="159">
        <v>12317724</v>
      </c>
      <c r="F6" s="141">
        <v>92.117000000000004</v>
      </c>
      <c r="G6" s="159">
        <v>13790946</v>
      </c>
      <c r="H6" s="141">
        <v>102.816</v>
      </c>
      <c r="I6" s="158">
        <f t="shared" si="0"/>
        <v>12940216</v>
      </c>
      <c r="J6" s="166">
        <f t="shared" si="1"/>
        <v>97.036000000000001</v>
      </c>
      <c r="K6" s="169">
        <f>STDEV(D6,F6,H6)</f>
        <v>5.401216622206519</v>
      </c>
    </row>
    <row r="7" spans="1:15" x14ac:dyDescent="0.25">
      <c r="A7" s="213"/>
      <c r="B7" s="150">
        <v>1</v>
      </c>
      <c r="C7" s="159">
        <v>12244775</v>
      </c>
      <c r="D7" s="142">
        <v>96.324700000000007</v>
      </c>
      <c r="E7" s="159">
        <v>11269363</v>
      </c>
      <c r="F7" s="141">
        <v>91.489000000000004</v>
      </c>
      <c r="G7" s="159">
        <v>12072732</v>
      </c>
      <c r="H7" s="141">
        <v>87.540999999999997</v>
      </c>
      <c r="I7" s="158">
        <f t="shared" si="0"/>
        <v>11862290</v>
      </c>
      <c r="J7" s="166">
        <f t="shared" si="1"/>
        <v>91.784899999999993</v>
      </c>
      <c r="K7" s="169">
        <f t="shared" ref="K7:K15" si="2">STDEV(D7,F7,H7)</f>
        <v>4.3993197235481807</v>
      </c>
    </row>
    <row r="8" spans="1:15" x14ac:dyDescent="0.25">
      <c r="A8" s="213"/>
      <c r="B8" s="150">
        <v>1.5</v>
      </c>
      <c r="C8" s="159">
        <v>11789416</v>
      </c>
      <c r="D8" s="142">
        <v>96.281199999999998</v>
      </c>
      <c r="E8" s="159">
        <v>10195731</v>
      </c>
      <c r="F8" s="141">
        <v>90.472999999999999</v>
      </c>
      <c r="G8" s="159">
        <v>12106415</v>
      </c>
      <c r="H8" s="141">
        <v>100.279</v>
      </c>
      <c r="I8" s="158">
        <f t="shared" si="0"/>
        <v>11363854</v>
      </c>
      <c r="J8" s="166">
        <f t="shared" si="1"/>
        <v>95.677733333333322</v>
      </c>
      <c r="K8" s="169">
        <f t="shared" si="2"/>
        <v>4.9307745855325127</v>
      </c>
    </row>
    <row r="9" spans="1:15" x14ac:dyDescent="0.25">
      <c r="A9" s="213"/>
      <c r="B9" s="150">
        <v>2</v>
      </c>
      <c r="C9" s="159">
        <v>9792878</v>
      </c>
      <c r="D9" s="142">
        <v>83.064999999999998</v>
      </c>
      <c r="E9" s="159">
        <v>8680747</v>
      </c>
      <c r="F9" s="141">
        <v>85.141000000000005</v>
      </c>
      <c r="G9" s="159">
        <v>9098818</v>
      </c>
      <c r="H9" s="141">
        <v>75.156999999999996</v>
      </c>
      <c r="I9" s="158">
        <f t="shared" si="0"/>
        <v>9190814.333333334</v>
      </c>
      <c r="J9" s="166">
        <f t="shared" si="1"/>
        <v>81.120999999999995</v>
      </c>
      <c r="K9" s="169">
        <f t="shared" si="2"/>
        <v>5.2682460079233238</v>
      </c>
    </row>
    <row r="10" spans="1:15" x14ac:dyDescent="0.25">
      <c r="A10" s="213"/>
      <c r="B10" s="150">
        <v>2.5</v>
      </c>
      <c r="C10" s="159">
        <v>7497819</v>
      </c>
      <c r="D10" s="142">
        <v>76.563999999999993</v>
      </c>
      <c r="E10" s="159">
        <v>5774867</v>
      </c>
      <c r="F10" s="141">
        <v>66.525000000000006</v>
      </c>
      <c r="G10" s="159">
        <v>6593732</v>
      </c>
      <c r="H10" s="141">
        <v>72.468000000000004</v>
      </c>
      <c r="I10" s="158">
        <f t="shared" si="0"/>
        <v>6622139.333333333</v>
      </c>
      <c r="J10" s="166">
        <f t="shared" si="1"/>
        <v>71.852333333333334</v>
      </c>
      <c r="K10" s="169">
        <f t="shared" si="2"/>
        <v>5.04773853654617</v>
      </c>
    </row>
    <row r="11" spans="1:15" x14ac:dyDescent="0.25">
      <c r="A11" s="213"/>
      <c r="B11" s="150">
        <v>3</v>
      </c>
      <c r="C11" s="159">
        <v>5064627</v>
      </c>
      <c r="D11" s="142">
        <v>67.548000000000002</v>
      </c>
      <c r="E11" s="159">
        <v>4448057</v>
      </c>
      <c r="F11" s="141">
        <v>77.0244</v>
      </c>
      <c r="G11" s="159">
        <v>4755267</v>
      </c>
      <c r="H11" s="141">
        <v>72.117999999999995</v>
      </c>
      <c r="I11" s="158">
        <f t="shared" si="0"/>
        <v>4755983.666666667</v>
      </c>
      <c r="J11" s="166">
        <f t="shared" si="1"/>
        <v>72.230133333333342</v>
      </c>
      <c r="K11" s="169">
        <f t="shared" si="2"/>
        <v>4.7391950427613043</v>
      </c>
    </row>
    <row r="12" spans="1:15" x14ac:dyDescent="0.25">
      <c r="A12" s="213"/>
      <c r="B12" s="150">
        <v>3.5</v>
      </c>
      <c r="C12" s="159">
        <v>4321697</v>
      </c>
      <c r="D12" s="142">
        <v>85.331000000000003</v>
      </c>
      <c r="E12" s="159">
        <v>3449378.9473343506</v>
      </c>
      <c r="F12" s="141">
        <v>77.548000000000002</v>
      </c>
      <c r="G12" s="159">
        <v>3497356</v>
      </c>
      <c r="H12" s="141">
        <v>73.546999999999997</v>
      </c>
      <c r="I12" s="158">
        <f t="shared" si="0"/>
        <v>3756143.9824447837</v>
      </c>
      <c r="J12" s="166">
        <f t="shared" si="1"/>
        <v>78.808666666666667</v>
      </c>
      <c r="K12" s="169">
        <f t="shared" si="2"/>
        <v>5.992297083200512</v>
      </c>
    </row>
    <row r="13" spans="1:15" x14ac:dyDescent="0.25">
      <c r="A13" s="213"/>
      <c r="B13" s="150">
        <v>4</v>
      </c>
      <c r="C13" s="159">
        <v>3230555</v>
      </c>
      <c r="D13" s="142">
        <v>74.751999999999995</v>
      </c>
      <c r="E13" s="159">
        <v>2760124</v>
      </c>
      <c r="F13" s="141">
        <v>80.018000000000001</v>
      </c>
      <c r="G13" s="159">
        <v>2492111</v>
      </c>
      <c r="H13" s="141">
        <v>71.257000000000005</v>
      </c>
      <c r="I13" s="158">
        <f t="shared" si="0"/>
        <v>2827596.6666666665</v>
      </c>
      <c r="J13" s="166">
        <f t="shared" si="1"/>
        <v>75.342333333333329</v>
      </c>
      <c r="K13" s="169">
        <f t="shared" si="2"/>
        <v>4.4102324579701371</v>
      </c>
    </row>
    <row r="14" spans="1:15" x14ac:dyDescent="0.25">
      <c r="A14" s="213"/>
      <c r="B14" s="150">
        <v>4.5</v>
      </c>
      <c r="C14" s="159">
        <v>1620963</v>
      </c>
      <c r="D14" s="142">
        <v>50.176000000000002</v>
      </c>
      <c r="E14" s="159">
        <v>1641694</v>
      </c>
      <c r="F14" s="141">
        <v>59.478999999999999</v>
      </c>
      <c r="G14" s="159">
        <v>1444029</v>
      </c>
      <c r="H14" s="141">
        <v>57.944000000000003</v>
      </c>
      <c r="I14" s="158">
        <f t="shared" si="0"/>
        <v>1568895.3333333333</v>
      </c>
      <c r="J14" s="166">
        <f t="shared" si="1"/>
        <v>55.86633333333333</v>
      </c>
      <c r="K14" s="169">
        <f t="shared" si="2"/>
        <v>4.987381711212139</v>
      </c>
    </row>
    <row r="15" spans="1:15" x14ac:dyDescent="0.25">
      <c r="A15" s="214"/>
      <c r="B15" s="151">
        <v>5</v>
      </c>
      <c r="C15" s="160">
        <v>680756</v>
      </c>
      <c r="D15" s="145">
        <v>41.997</v>
      </c>
      <c r="E15" s="160">
        <v>764832</v>
      </c>
      <c r="F15" s="143">
        <v>46.588000000000001</v>
      </c>
      <c r="G15" s="160">
        <v>754187</v>
      </c>
      <c r="H15" s="143">
        <v>52.228000000000002</v>
      </c>
      <c r="I15" s="161">
        <f t="shared" si="0"/>
        <v>733258.33333333337</v>
      </c>
      <c r="J15" s="167">
        <f t="shared" si="1"/>
        <v>46.937666666666672</v>
      </c>
      <c r="K15" s="170">
        <f t="shared" si="2"/>
        <v>5.1244551255068416</v>
      </c>
    </row>
    <row r="16" spans="1:15" x14ac:dyDescent="0.25">
      <c r="A16" s="212" t="s">
        <v>83</v>
      </c>
      <c r="B16" s="152">
        <v>0</v>
      </c>
      <c r="C16" s="156">
        <v>6504261</v>
      </c>
      <c r="D16" s="157">
        <v>105.214</v>
      </c>
      <c r="E16" s="156">
        <v>5881864</v>
      </c>
      <c r="F16" s="144">
        <v>95.146000000000001</v>
      </c>
      <c r="G16" s="156">
        <v>62143754</v>
      </c>
      <c r="H16" s="144">
        <v>101.024</v>
      </c>
      <c r="I16" s="156">
        <f>AVERAGE(C16,E16,G16)</f>
        <v>24843293</v>
      </c>
      <c r="J16" s="165">
        <f>AVERAGE(D16,F16,H16)</f>
        <v>100.46133333333334</v>
      </c>
      <c r="K16" s="148">
        <f>STDEV(D16,F16,H16)</f>
        <v>5.0575291727614706</v>
      </c>
    </row>
    <row r="17" spans="1:11" x14ac:dyDescent="0.25">
      <c r="A17" s="213"/>
      <c r="B17" s="153">
        <v>0</v>
      </c>
      <c r="C17" s="158">
        <v>6504261</v>
      </c>
      <c r="D17" s="142">
        <v>100</v>
      </c>
      <c r="E17" s="158">
        <v>5881864</v>
      </c>
      <c r="F17" s="141">
        <v>100</v>
      </c>
      <c r="G17" s="158">
        <v>62143754</v>
      </c>
      <c r="H17" s="141">
        <v>100</v>
      </c>
      <c r="I17" s="158">
        <f t="shared" ref="I17:I27" si="3">AVERAGE(C17,E17,G17)</f>
        <v>24843293</v>
      </c>
      <c r="J17" s="166">
        <f t="shared" ref="J17:J27" si="4">AVERAGE(D17,F17,H17)</f>
        <v>100</v>
      </c>
      <c r="K17" s="150"/>
    </row>
    <row r="18" spans="1:11" x14ac:dyDescent="0.25">
      <c r="A18" s="213"/>
      <c r="B18" s="153">
        <v>0.5</v>
      </c>
      <c r="C18" s="159">
        <v>6158364</v>
      </c>
      <c r="D18" s="142">
        <v>94.682000000000002</v>
      </c>
      <c r="E18" s="159">
        <v>6190485</v>
      </c>
      <c r="F18" s="142">
        <v>105.247</v>
      </c>
      <c r="G18" s="159">
        <v>61675812</v>
      </c>
      <c r="H18" s="141">
        <v>99.247</v>
      </c>
      <c r="I18" s="158">
        <f t="shared" si="3"/>
        <v>24674887</v>
      </c>
      <c r="J18" s="166">
        <f t="shared" si="4"/>
        <v>99.725333333333325</v>
      </c>
      <c r="K18" s="150">
        <f t="shared" ref="K18:K27" si="5">STDEV(D18,F18,H18)</f>
        <v>5.2987176121523332</v>
      </c>
    </row>
    <row r="19" spans="1:11" x14ac:dyDescent="0.25">
      <c r="A19" s="213"/>
      <c r="B19" s="153">
        <v>1</v>
      </c>
      <c r="C19" s="159">
        <v>6411966</v>
      </c>
      <c r="D19" s="142">
        <v>98.581000000000003</v>
      </c>
      <c r="E19" s="159">
        <v>5393081</v>
      </c>
      <c r="F19" s="142">
        <v>91.69</v>
      </c>
      <c r="G19" s="159">
        <v>56207783</v>
      </c>
      <c r="H19" s="141">
        <v>90.447999999999993</v>
      </c>
      <c r="I19" s="158">
        <f t="shared" si="3"/>
        <v>22670943.333333332</v>
      </c>
      <c r="J19" s="166">
        <f t="shared" si="4"/>
        <v>93.572999999999993</v>
      </c>
      <c r="K19" s="150">
        <f t="shared" si="5"/>
        <v>4.3812885091032339</v>
      </c>
    </row>
    <row r="20" spans="1:11" x14ac:dyDescent="0.25">
      <c r="A20" s="213"/>
      <c r="B20" s="153">
        <v>1.5</v>
      </c>
      <c r="C20" s="159">
        <v>6522343</v>
      </c>
      <c r="D20" s="142">
        <v>100.27800000000001</v>
      </c>
      <c r="E20" s="159">
        <v>5873276</v>
      </c>
      <c r="F20" s="142">
        <v>99.853999999999999</v>
      </c>
      <c r="G20" s="159">
        <v>56470651</v>
      </c>
      <c r="H20" s="141">
        <v>90.870999999999995</v>
      </c>
      <c r="I20" s="158">
        <f t="shared" si="3"/>
        <v>22955423.333333332</v>
      </c>
      <c r="J20" s="166">
        <f t="shared" si="4"/>
        <v>97.000999999999991</v>
      </c>
      <c r="K20" s="150">
        <f t="shared" si="5"/>
        <v>5.312967061821487</v>
      </c>
    </row>
    <row r="21" spans="1:11" x14ac:dyDescent="0.25">
      <c r="A21" s="213"/>
      <c r="B21" s="153">
        <v>2</v>
      </c>
      <c r="C21" s="159">
        <v>5739750</v>
      </c>
      <c r="D21" s="142">
        <v>88.245999999999995</v>
      </c>
      <c r="E21" s="159">
        <v>4443689</v>
      </c>
      <c r="F21" s="142">
        <v>75.549000000000007</v>
      </c>
      <c r="G21" s="159">
        <v>47326819</v>
      </c>
      <c r="H21" s="141">
        <v>76.156999999999996</v>
      </c>
      <c r="I21" s="158">
        <f t="shared" si="3"/>
        <v>19170086</v>
      </c>
      <c r="J21" s="166">
        <f t="shared" si="4"/>
        <v>79.983999999999995</v>
      </c>
      <c r="K21" s="150">
        <f t="shared" si="5"/>
        <v>7.1615570234411976</v>
      </c>
    </row>
    <row r="22" spans="1:11" x14ac:dyDescent="0.25">
      <c r="A22" s="213"/>
      <c r="B22" s="153">
        <v>2.5</v>
      </c>
      <c r="C22" s="159">
        <v>5033062</v>
      </c>
      <c r="D22" s="142">
        <v>77.381</v>
      </c>
      <c r="E22" s="159">
        <v>3851386</v>
      </c>
      <c r="F22" s="142">
        <v>65.478999999999999</v>
      </c>
      <c r="G22" s="159">
        <v>44772089</v>
      </c>
      <c r="H22" s="141">
        <v>72.046000000000006</v>
      </c>
      <c r="I22" s="158">
        <f t="shared" si="3"/>
        <v>17885512.333333332</v>
      </c>
      <c r="J22" s="166">
        <f t="shared" si="4"/>
        <v>71.635333333333335</v>
      </c>
      <c r="K22" s="150">
        <f t="shared" si="5"/>
        <v>5.9616177614246064</v>
      </c>
    </row>
    <row r="23" spans="1:11" x14ac:dyDescent="0.25">
      <c r="A23" s="213"/>
      <c r="B23" s="153">
        <v>3</v>
      </c>
      <c r="C23" s="159">
        <v>4042593</v>
      </c>
      <c r="D23" s="142">
        <v>62.152999999999999</v>
      </c>
      <c r="E23" s="159">
        <v>4317994</v>
      </c>
      <c r="F23" s="142">
        <v>73.412000000000006</v>
      </c>
      <c r="G23" s="159">
        <v>42005449</v>
      </c>
      <c r="H23" s="141">
        <v>67.593999999999994</v>
      </c>
      <c r="I23" s="158">
        <f t="shared" si="3"/>
        <v>16788678.666666668</v>
      </c>
      <c r="J23" s="166">
        <f t="shared" si="4"/>
        <v>67.719666666666669</v>
      </c>
      <c r="K23" s="150">
        <f t="shared" si="5"/>
        <v>5.6305518675644377</v>
      </c>
    </row>
    <row r="24" spans="1:11" x14ac:dyDescent="0.25">
      <c r="A24" s="213"/>
      <c r="B24" s="153">
        <v>3.5</v>
      </c>
      <c r="C24" s="159">
        <v>4608529</v>
      </c>
      <c r="D24" s="142">
        <v>70.853999999999999</v>
      </c>
      <c r="E24" s="159">
        <v>4796484</v>
      </c>
      <c r="F24" s="142">
        <v>81.546999999999997</v>
      </c>
      <c r="G24" s="159">
        <v>44278046</v>
      </c>
      <c r="H24" s="141">
        <v>71.251000000000005</v>
      </c>
      <c r="I24" s="158">
        <f t="shared" si="3"/>
        <v>17894353</v>
      </c>
      <c r="J24" s="166">
        <f t="shared" si="4"/>
        <v>74.550666666666672</v>
      </c>
      <c r="K24" s="150">
        <f t="shared" si="5"/>
        <v>6.062253074009142</v>
      </c>
    </row>
    <row r="25" spans="1:11" x14ac:dyDescent="0.25">
      <c r="A25" s="213"/>
      <c r="B25" s="153">
        <v>4</v>
      </c>
      <c r="C25" s="159">
        <v>4660758</v>
      </c>
      <c r="D25" s="142">
        <v>71.656999999999996</v>
      </c>
      <c r="E25" s="159">
        <v>3659578</v>
      </c>
      <c r="F25" s="142">
        <v>62.218000000000004</v>
      </c>
      <c r="G25" s="159">
        <v>43029578</v>
      </c>
      <c r="H25" s="141">
        <v>69.242000000000004</v>
      </c>
      <c r="I25" s="158">
        <f t="shared" si="3"/>
        <v>17116638</v>
      </c>
      <c r="J25" s="166">
        <f t="shared" si="4"/>
        <v>67.705666666666673</v>
      </c>
      <c r="K25" s="150">
        <f t="shared" si="5"/>
        <v>4.9034600368855159</v>
      </c>
    </row>
    <row r="26" spans="1:11" x14ac:dyDescent="0.25">
      <c r="A26" s="213"/>
      <c r="B26" s="153">
        <v>4.5</v>
      </c>
      <c r="C26" s="159">
        <v>2810166</v>
      </c>
      <c r="D26" s="142">
        <v>43.204999999999998</v>
      </c>
      <c r="E26" s="159">
        <v>2947579</v>
      </c>
      <c r="F26" s="142">
        <v>50.113</v>
      </c>
      <c r="G26" s="159">
        <v>33757109</v>
      </c>
      <c r="H26" s="141">
        <v>54.320999999999998</v>
      </c>
      <c r="I26" s="158">
        <f t="shared" si="3"/>
        <v>13171618</v>
      </c>
      <c r="J26" s="166">
        <f t="shared" si="4"/>
        <v>49.213000000000001</v>
      </c>
      <c r="K26" s="150">
        <f t="shared" si="5"/>
        <v>5.6123848763248585</v>
      </c>
    </row>
    <row r="27" spans="1:11" x14ac:dyDescent="0.25">
      <c r="A27" s="214"/>
      <c r="B27" s="154">
        <v>5</v>
      </c>
      <c r="C27" s="160">
        <v>2949292</v>
      </c>
      <c r="D27" s="145">
        <v>45.344000000000001</v>
      </c>
      <c r="E27" s="160">
        <v>2242108</v>
      </c>
      <c r="F27" s="145">
        <v>38.119</v>
      </c>
      <c r="G27" s="160">
        <v>21243842</v>
      </c>
      <c r="H27" s="143">
        <v>34.185000000000002</v>
      </c>
      <c r="I27" s="161">
        <f t="shared" si="3"/>
        <v>8811747.333333334</v>
      </c>
      <c r="J27" s="167">
        <f t="shared" si="4"/>
        <v>39.216000000000001</v>
      </c>
      <c r="K27" s="151">
        <f t="shared" si="5"/>
        <v>5.6598036185012814</v>
      </c>
    </row>
    <row r="28" spans="1:11" x14ac:dyDescent="0.25">
      <c r="A28" s="212" t="s">
        <v>4</v>
      </c>
      <c r="B28" s="152">
        <v>0</v>
      </c>
      <c r="C28" s="156">
        <v>245527345</v>
      </c>
      <c r="D28" s="157">
        <v>105.34699999999999</v>
      </c>
      <c r="E28" s="156">
        <v>222295392</v>
      </c>
      <c r="F28" s="144">
        <v>95.379000000000005</v>
      </c>
      <c r="G28" s="156">
        <v>233624698</v>
      </c>
      <c r="H28" s="144">
        <v>100.24</v>
      </c>
      <c r="I28" s="156">
        <f>AVERAGE(C28,E28,G28)</f>
        <v>233815811.66666666</v>
      </c>
      <c r="J28" s="165">
        <f>AVERAGE(D28,F28,H28)</f>
        <v>100.322</v>
      </c>
      <c r="K28" s="148">
        <f>STDEV(D28,F28,H28)</f>
        <v>4.984505893265645</v>
      </c>
    </row>
    <row r="29" spans="1:11" x14ac:dyDescent="0.25">
      <c r="A29" s="213"/>
      <c r="B29" s="153">
        <v>0</v>
      </c>
      <c r="C29" s="158">
        <v>245527345</v>
      </c>
      <c r="D29" s="142">
        <v>100</v>
      </c>
      <c r="E29" s="158">
        <v>222295392</v>
      </c>
      <c r="F29" s="141">
        <v>100</v>
      </c>
      <c r="G29" s="158">
        <v>233624698</v>
      </c>
      <c r="H29" s="141">
        <v>100</v>
      </c>
      <c r="I29" s="158">
        <f t="shared" ref="I29:I39" si="6">AVERAGE(C29,E29,G29)</f>
        <v>233815811.66666666</v>
      </c>
      <c r="J29" s="166">
        <f t="shared" ref="J29:J39" si="7">AVERAGE(D29,F29,H29)</f>
        <v>100</v>
      </c>
      <c r="K29" s="150"/>
    </row>
    <row r="30" spans="1:11" x14ac:dyDescent="0.25">
      <c r="A30" s="213"/>
      <c r="B30" s="153">
        <v>0.5</v>
      </c>
      <c r="C30" s="159">
        <v>237034554</v>
      </c>
      <c r="D30" s="142">
        <v>96.540999999999997</v>
      </c>
      <c r="E30" s="159">
        <v>234439389</v>
      </c>
      <c r="F30" s="142">
        <v>105.46299999999999</v>
      </c>
      <c r="G30" s="159">
        <v>234204087</v>
      </c>
      <c r="H30" s="141">
        <v>100.248</v>
      </c>
      <c r="I30" s="158">
        <f t="shared" si="6"/>
        <v>235226010</v>
      </c>
      <c r="J30" s="166">
        <f t="shared" si="7"/>
        <v>100.75066666666667</v>
      </c>
      <c r="K30" s="150">
        <f t="shared" ref="K30:K39" si="8">STDEV(D30,F30,H30)</f>
        <v>4.4821899037561224</v>
      </c>
    </row>
    <row r="31" spans="1:11" x14ac:dyDescent="0.25">
      <c r="A31" s="213"/>
      <c r="B31" s="153">
        <v>1</v>
      </c>
      <c r="C31" s="159">
        <v>248785493</v>
      </c>
      <c r="D31" s="142">
        <v>101.327</v>
      </c>
      <c r="E31" s="159">
        <v>209987821</v>
      </c>
      <c r="F31" s="142">
        <v>91.69</v>
      </c>
      <c r="G31" s="159">
        <v>218135870</v>
      </c>
      <c r="H31" s="141">
        <v>91.275000000000006</v>
      </c>
      <c r="I31" s="158">
        <f t="shared" si="6"/>
        <v>225636394.66666666</v>
      </c>
      <c r="J31" s="166">
        <f t="shared" si="7"/>
        <v>94.76400000000001</v>
      </c>
      <c r="K31" s="150">
        <f t="shared" si="8"/>
        <v>5.6875111428462253</v>
      </c>
    </row>
    <row r="32" spans="1:11" x14ac:dyDescent="0.25">
      <c r="A32" s="213"/>
      <c r="B32" s="153">
        <v>1.5</v>
      </c>
      <c r="C32" s="159">
        <v>235750446</v>
      </c>
      <c r="D32" s="142">
        <v>96.018000000000001</v>
      </c>
      <c r="E32" s="159">
        <v>241345147</v>
      </c>
      <c r="F32" s="142">
        <v>105.38200000000001</v>
      </c>
      <c r="G32" s="159">
        <v>226619927</v>
      </c>
      <c r="H32" s="141">
        <v>94.825000000000003</v>
      </c>
      <c r="I32" s="158">
        <f t="shared" si="6"/>
        <v>234571840</v>
      </c>
      <c r="J32" s="166">
        <f t="shared" si="7"/>
        <v>98.741666666666674</v>
      </c>
      <c r="K32" s="150">
        <f t="shared" si="8"/>
        <v>5.7815510318022225</v>
      </c>
    </row>
    <row r="33" spans="1:11" x14ac:dyDescent="0.25">
      <c r="A33" s="213"/>
      <c r="B33" s="153">
        <v>2</v>
      </c>
      <c r="C33" s="159">
        <v>222317645</v>
      </c>
      <c r="D33" s="142">
        <v>90.546999999999997</v>
      </c>
      <c r="E33" s="159">
        <v>187839362</v>
      </c>
      <c r="F33" s="142">
        <v>82.019000000000005</v>
      </c>
      <c r="G33" s="159">
        <v>193708954</v>
      </c>
      <c r="H33" s="141">
        <v>81.054000000000002</v>
      </c>
      <c r="I33" s="158">
        <f t="shared" si="6"/>
        <v>201288653.66666666</v>
      </c>
      <c r="J33" s="166">
        <f t="shared" si="7"/>
        <v>84.54</v>
      </c>
      <c r="K33" s="150">
        <f t="shared" si="8"/>
        <v>5.224542372304005</v>
      </c>
    </row>
    <row r="34" spans="1:11" x14ac:dyDescent="0.25">
      <c r="A34" s="213"/>
      <c r="B34" s="153">
        <v>2.5</v>
      </c>
      <c r="C34" s="159">
        <v>186659709</v>
      </c>
      <c r="D34" s="142">
        <v>76.024000000000001</v>
      </c>
      <c r="E34" s="159">
        <v>187028633</v>
      </c>
      <c r="F34" s="142">
        <v>81.665000000000006</v>
      </c>
      <c r="G34" s="159">
        <v>168409734</v>
      </c>
      <c r="H34" s="141">
        <v>70.468000000000004</v>
      </c>
      <c r="I34" s="158">
        <f t="shared" si="6"/>
        <v>180699358.66666666</v>
      </c>
      <c r="J34" s="166">
        <f t="shared" si="7"/>
        <v>76.052333333333351</v>
      </c>
      <c r="K34" s="150">
        <f t="shared" si="8"/>
        <v>5.5985537715854212</v>
      </c>
    </row>
    <row r="35" spans="1:11" x14ac:dyDescent="0.25">
      <c r="A35" s="213"/>
      <c r="B35" s="153">
        <v>3</v>
      </c>
      <c r="C35" s="159">
        <v>181078872</v>
      </c>
      <c r="D35" s="142">
        <v>73.751000000000005</v>
      </c>
      <c r="E35" s="159">
        <v>160698281</v>
      </c>
      <c r="F35" s="142">
        <v>70.168000000000006</v>
      </c>
      <c r="G35" s="159">
        <v>193692225</v>
      </c>
      <c r="H35" s="141">
        <v>81.046999999999997</v>
      </c>
      <c r="I35" s="158">
        <f t="shared" si="6"/>
        <v>178489792.66666666</v>
      </c>
      <c r="J35" s="166">
        <f t="shared" si="7"/>
        <v>74.988666666666674</v>
      </c>
      <c r="K35" s="150">
        <f t="shared" si="8"/>
        <v>5.5440981532917757</v>
      </c>
    </row>
    <row r="36" spans="1:11" x14ac:dyDescent="0.25">
      <c r="A36" s="213"/>
      <c r="B36" s="153">
        <v>3.5</v>
      </c>
      <c r="C36" s="159">
        <v>219943396</v>
      </c>
      <c r="D36" s="142">
        <v>89.58</v>
      </c>
      <c r="E36" s="159">
        <v>181960436</v>
      </c>
      <c r="F36" s="142">
        <v>79.451999999999998</v>
      </c>
      <c r="G36" s="159">
        <v>192482948</v>
      </c>
      <c r="H36" s="141">
        <v>80.540999999999997</v>
      </c>
      <c r="I36" s="158">
        <f t="shared" si="6"/>
        <v>198128926.66666666</v>
      </c>
      <c r="J36" s="166">
        <f t="shared" si="7"/>
        <v>83.190999999999988</v>
      </c>
      <c r="K36" s="150">
        <f t="shared" si="8"/>
        <v>5.5597635741099642</v>
      </c>
    </row>
    <row r="37" spans="1:11" x14ac:dyDescent="0.25">
      <c r="A37" s="213"/>
      <c r="B37" s="153">
        <v>4</v>
      </c>
      <c r="C37" s="159">
        <v>180105847</v>
      </c>
      <c r="D37" s="142">
        <v>73.354699999999994</v>
      </c>
      <c r="E37" s="159">
        <v>192941912</v>
      </c>
      <c r="F37" s="142">
        <v>84.247</v>
      </c>
      <c r="G37" s="159">
        <v>192485338</v>
      </c>
      <c r="H37" s="141">
        <v>80.542000000000002</v>
      </c>
      <c r="I37" s="158">
        <f t="shared" si="6"/>
        <v>188511032.33333334</v>
      </c>
      <c r="J37" s="166">
        <f t="shared" si="7"/>
        <v>79.381233333333327</v>
      </c>
      <c r="K37" s="150">
        <f t="shared" si="8"/>
        <v>5.5381480896896722</v>
      </c>
    </row>
    <row r="38" spans="1:11" x14ac:dyDescent="0.25">
      <c r="A38" s="213"/>
      <c r="B38" s="153">
        <v>4.5</v>
      </c>
      <c r="C38" s="159">
        <v>130632824</v>
      </c>
      <c r="D38" s="142">
        <v>53.204999999999998</v>
      </c>
      <c r="E38" s="159">
        <v>137670388</v>
      </c>
      <c r="F38" s="142">
        <v>60.113</v>
      </c>
      <c r="G38" s="159">
        <v>153719170</v>
      </c>
      <c r="H38" s="141">
        <v>64.320999999999998</v>
      </c>
      <c r="I38" s="158">
        <f t="shared" si="6"/>
        <v>140674127.33333334</v>
      </c>
      <c r="J38" s="166">
        <f t="shared" si="7"/>
        <v>59.213000000000001</v>
      </c>
      <c r="K38" s="150">
        <f t="shared" si="8"/>
        <v>5.6123848763248585</v>
      </c>
    </row>
    <row r="39" spans="1:11" x14ac:dyDescent="0.25">
      <c r="A39" s="214"/>
      <c r="B39" s="154">
        <v>5</v>
      </c>
      <c r="C39" s="160">
        <v>111191969</v>
      </c>
      <c r="D39" s="145">
        <v>45.286999999999999</v>
      </c>
      <c r="E39" s="160">
        <v>121966533</v>
      </c>
      <c r="F39" s="145">
        <v>53.256</v>
      </c>
      <c r="G39" s="160">
        <v>103603485</v>
      </c>
      <c r="H39" s="143">
        <v>43.350999999999999</v>
      </c>
      <c r="I39" s="161">
        <f t="shared" si="6"/>
        <v>112253995.66666667</v>
      </c>
      <c r="J39" s="167">
        <f t="shared" si="7"/>
        <v>47.298000000000002</v>
      </c>
      <c r="K39" s="151">
        <f t="shared" si="8"/>
        <v>5.2497949483765565</v>
      </c>
    </row>
    <row r="40" spans="1:11" x14ac:dyDescent="0.25">
      <c r="A40" s="212" t="s">
        <v>84</v>
      </c>
      <c r="B40" s="152">
        <v>0</v>
      </c>
      <c r="C40" s="156">
        <v>14652134</v>
      </c>
      <c r="D40" s="157">
        <v>106.108</v>
      </c>
      <c r="E40" s="156">
        <v>12601680</v>
      </c>
      <c r="F40" s="144">
        <v>91.259</v>
      </c>
      <c r="G40" s="156">
        <v>13985588</v>
      </c>
      <c r="H40" s="144">
        <v>101.28100000000001</v>
      </c>
      <c r="I40" s="156">
        <f>AVERAGE(C40,E40,G40)</f>
        <v>13746467.333333334</v>
      </c>
      <c r="J40" s="165">
        <f>(F40+H40+D40)/3</f>
        <v>99.549333333333337</v>
      </c>
      <c r="K40" s="148">
        <f>STDEV(H40,F40,D40)</f>
        <v>7.5744440280018814</v>
      </c>
    </row>
    <row r="41" spans="1:11" x14ac:dyDescent="0.25">
      <c r="A41" s="213"/>
      <c r="B41" s="153">
        <v>0</v>
      </c>
      <c r="C41" s="158">
        <v>14652134</v>
      </c>
      <c r="D41" s="142">
        <v>100</v>
      </c>
      <c r="E41" s="158">
        <v>12601680</v>
      </c>
      <c r="F41" s="141">
        <v>100</v>
      </c>
      <c r="G41" s="158">
        <v>13985588</v>
      </c>
      <c r="H41" s="141">
        <v>100</v>
      </c>
      <c r="I41" s="158">
        <f t="shared" ref="I41:I51" si="9">AVERAGE(C41,E41,G41)</f>
        <v>13746467.333333334</v>
      </c>
      <c r="J41" s="166">
        <f t="shared" ref="J41:J51" si="10">(F41+H41+D41)/3</f>
        <v>100</v>
      </c>
      <c r="K41" s="150"/>
    </row>
    <row r="42" spans="1:11" x14ac:dyDescent="0.25">
      <c r="A42" s="213"/>
      <c r="B42" s="153">
        <v>0.5</v>
      </c>
      <c r="C42" s="159">
        <v>14385172</v>
      </c>
      <c r="D42" s="142">
        <v>98.177999999999997</v>
      </c>
      <c r="E42" s="159">
        <v>13738100</v>
      </c>
      <c r="F42" s="141">
        <v>109.018</v>
      </c>
      <c r="G42" s="159">
        <v>13353300</v>
      </c>
      <c r="H42" s="141">
        <v>95.478999999999999</v>
      </c>
      <c r="I42" s="158">
        <f t="shared" si="9"/>
        <v>13825524</v>
      </c>
      <c r="J42" s="166">
        <f t="shared" si="10"/>
        <v>100.89166666666667</v>
      </c>
      <c r="K42" s="150">
        <f t="shared" ref="K42:K51" si="11">STDEV(H42,F42,D42)</f>
        <v>7.1658300519432743</v>
      </c>
    </row>
    <row r="43" spans="1:11" x14ac:dyDescent="0.25">
      <c r="A43" s="213"/>
      <c r="B43" s="153">
        <v>1</v>
      </c>
      <c r="C43" s="159">
        <v>11791891</v>
      </c>
      <c r="D43" s="142">
        <v>80.478999999999999</v>
      </c>
      <c r="E43" s="159">
        <v>10924963</v>
      </c>
      <c r="F43" s="141">
        <v>86.694500000000005</v>
      </c>
      <c r="G43" s="159">
        <v>13311343</v>
      </c>
      <c r="H43" s="141">
        <v>95.179000000000002</v>
      </c>
      <c r="I43" s="158">
        <f t="shared" si="9"/>
        <v>12009399</v>
      </c>
      <c r="J43" s="166">
        <f t="shared" si="10"/>
        <v>87.450833333333335</v>
      </c>
      <c r="K43" s="150">
        <f t="shared" si="11"/>
        <v>7.3791280029101918</v>
      </c>
    </row>
    <row r="44" spans="1:11" x14ac:dyDescent="0.25">
      <c r="A44" s="213"/>
      <c r="B44" s="153">
        <v>1.5</v>
      </c>
      <c r="C44" s="159">
        <v>11594204</v>
      </c>
      <c r="D44" s="142">
        <v>79.129800000000003</v>
      </c>
      <c r="E44" s="159">
        <v>10455866</v>
      </c>
      <c r="F44" s="141">
        <v>82.971999999999994</v>
      </c>
      <c r="G44" s="159">
        <v>13142537</v>
      </c>
      <c r="H44" s="141">
        <v>93.971999999999994</v>
      </c>
      <c r="I44" s="158">
        <f t="shared" si="9"/>
        <v>11730869</v>
      </c>
      <c r="J44" s="166">
        <f t="shared" si="10"/>
        <v>85.357933333333335</v>
      </c>
      <c r="K44" s="150">
        <f t="shared" si="11"/>
        <v>7.703391046372583</v>
      </c>
    </row>
    <row r="45" spans="1:11" x14ac:dyDescent="0.25">
      <c r="A45" s="213"/>
      <c r="B45" s="153">
        <v>2</v>
      </c>
      <c r="C45" s="159">
        <v>10563309</v>
      </c>
      <c r="D45" s="142">
        <v>72.093999999999994</v>
      </c>
      <c r="E45" s="159">
        <v>10616789</v>
      </c>
      <c r="F45" s="141">
        <v>84.248999999999995</v>
      </c>
      <c r="G45" s="159">
        <v>9730473</v>
      </c>
      <c r="H45" s="141">
        <v>69.575000000000003</v>
      </c>
      <c r="I45" s="158">
        <f t="shared" si="9"/>
        <v>10303523.666666666</v>
      </c>
      <c r="J45" s="166">
        <f t="shared" si="10"/>
        <v>75.305999999999997</v>
      </c>
      <c r="K45" s="150">
        <f t="shared" si="11"/>
        <v>7.8466092677028305</v>
      </c>
    </row>
    <row r="46" spans="1:11" x14ac:dyDescent="0.25">
      <c r="A46" s="213"/>
      <c r="B46" s="153">
        <v>2.5</v>
      </c>
      <c r="C46" s="159">
        <v>7487094</v>
      </c>
      <c r="D46" s="142">
        <v>51.098999999999997</v>
      </c>
      <c r="E46" s="159">
        <v>6421060</v>
      </c>
      <c r="F46" s="141">
        <v>50.954000000000001</v>
      </c>
      <c r="G46" s="159">
        <v>8990076</v>
      </c>
      <c r="H46" s="141">
        <v>64.281000000000006</v>
      </c>
      <c r="I46" s="158">
        <f t="shared" si="9"/>
        <v>7632743.333333333</v>
      </c>
      <c r="J46" s="166">
        <f t="shared" si="10"/>
        <v>55.44466666666667</v>
      </c>
      <c r="K46" s="150">
        <f t="shared" si="11"/>
        <v>7.6528325692734818</v>
      </c>
    </row>
    <row r="47" spans="1:11" x14ac:dyDescent="0.25">
      <c r="A47" s="213"/>
      <c r="B47" s="153">
        <v>3</v>
      </c>
      <c r="C47" s="159">
        <v>9737545</v>
      </c>
      <c r="D47" s="142">
        <v>66.458200000000005</v>
      </c>
      <c r="E47" s="159">
        <v>6790667</v>
      </c>
      <c r="F47" s="141">
        <v>53.887</v>
      </c>
      <c r="G47" s="159">
        <v>9185315</v>
      </c>
      <c r="H47" s="141">
        <v>65.677000000000007</v>
      </c>
      <c r="I47" s="158">
        <f t="shared" si="9"/>
        <v>8571175.666666666</v>
      </c>
      <c r="J47" s="166">
        <f t="shared" si="10"/>
        <v>62.007399999999997</v>
      </c>
      <c r="K47" s="150">
        <f t="shared" si="11"/>
        <v>7.043311755133379</v>
      </c>
    </row>
    <row r="48" spans="1:11" x14ac:dyDescent="0.25">
      <c r="A48" s="213"/>
      <c r="B48" s="153">
        <v>3.5</v>
      </c>
      <c r="C48" s="159">
        <v>9272896</v>
      </c>
      <c r="D48" s="142">
        <v>63.286999999999999</v>
      </c>
      <c r="E48" s="159">
        <v>7663964</v>
      </c>
      <c r="F48" s="141">
        <v>60.817</v>
      </c>
      <c r="G48" s="159">
        <v>10389753</v>
      </c>
      <c r="H48" s="141">
        <v>74.289000000000001</v>
      </c>
      <c r="I48" s="158">
        <f t="shared" si="9"/>
        <v>9108871</v>
      </c>
      <c r="J48" s="166">
        <f t="shared" si="10"/>
        <v>66.131</v>
      </c>
      <c r="K48" s="150">
        <f t="shared" si="11"/>
        <v>7.1721648056915157</v>
      </c>
    </row>
    <row r="49" spans="1:11" x14ac:dyDescent="0.25">
      <c r="A49" s="213"/>
      <c r="B49" s="153">
        <v>4</v>
      </c>
      <c r="C49" s="159">
        <v>7645337</v>
      </c>
      <c r="D49" s="142">
        <v>52.179000000000002</v>
      </c>
      <c r="E49" s="159">
        <v>8218564</v>
      </c>
      <c r="F49" s="141">
        <v>65.218000000000004</v>
      </c>
      <c r="G49" s="159">
        <v>9262375</v>
      </c>
      <c r="H49" s="141">
        <v>66.227999999999994</v>
      </c>
      <c r="I49" s="158">
        <f t="shared" si="9"/>
        <v>8375425.333333333</v>
      </c>
      <c r="J49" s="166">
        <f t="shared" si="10"/>
        <v>61.208333333333336</v>
      </c>
      <c r="K49" s="150">
        <f t="shared" si="11"/>
        <v>7.8359217921909892</v>
      </c>
    </row>
    <row r="50" spans="1:11" x14ac:dyDescent="0.25">
      <c r="A50" s="213"/>
      <c r="B50" s="153">
        <v>4.5</v>
      </c>
      <c r="C50" s="159">
        <v>3983769</v>
      </c>
      <c r="D50" s="142">
        <v>27.189</v>
      </c>
      <c r="E50" s="159">
        <v>4093152</v>
      </c>
      <c r="F50" s="141">
        <v>32.481000000000002</v>
      </c>
      <c r="G50" s="159">
        <v>5876716</v>
      </c>
      <c r="H50" s="141">
        <v>42.019799999999996</v>
      </c>
      <c r="I50" s="158">
        <f t="shared" si="9"/>
        <v>4651212.333333333</v>
      </c>
      <c r="J50" s="166">
        <f t="shared" si="10"/>
        <v>33.896599999999999</v>
      </c>
      <c r="K50" s="150">
        <f t="shared" si="11"/>
        <v>7.5160561253891913</v>
      </c>
    </row>
    <row r="51" spans="1:11" x14ac:dyDescent="0.25">
      <c r="A51" s="214"/>
      <c r="B51" s="154">
        <v>5</v>
      </c>
      <c r="C51" s="160">
        <v>2794895</v>
      </c>
      <c r="D51" s="145">
        <v>19.074999999999999</v>
      </c>
      <c r="E51" s="160">
        <v>2543309</v>
      </c>
      <c r="F51" s="143">
        <v>20.182300000000001</v>
      </c>
      <c r="G51" s="160">
        <v>4482101</v>
      </c>
      <c r="H51" s="143">
        <v>32.048000000000002</v>
      </c>
      <c r="I51" s="161">
        <f t="shared" si="9"/>
        <v>3273435</v>
      </c>
      <c r="J51" s="167">
        <f t="shared" si="10"/>
        <v>23.768433333333334</v>
      </c>
      <c r="K51" s="151">
        <f t="shared" si="11"/>
        <v>7.1916581164105242</v>
      </c>
    </row>
    <row r="52" spans="1:11" x14ac:dyDescent="0.25">
      <c r="A52" s="213" t="s">
        <v>85</v>
      </c>
      <c r="B52" s="153">
        <v>0</v>
      </c>
      <c r="C52" s="158">
        <v>12550655</v>
      </c>
      <c r="D52" s="142">
        <v>98.284000000000006</v>
      </c>
      <c r="E52" s="158">
        <v>12041652</v>
      </c>
      <c r="F52" s="141">
        <v>94.298000000000002</v>
      </c>
      <c r="G52" s="158">
        <v>13593181</v>
      </c>
      <c r="H52" s="141">
        <v>106.44799999999999</v>
      </c>
      <c r="I52" s="158">
        <f>(G52+E52+C52)/3</f>
        <v>12728496</v>
      </c>
      <c r="J52" s="166">
        <f>(H52+F52+D52)/3</f>
        <v>99.676666666666662</v>
      </c>
      <c r="K52" s="150">
        <f>STDEV(D52,F52,H52)</f>
        <v>6.1935664469942733</v>
      </c>
    </row>
    <row r="53" spans="1:11" x14ac:dyDescent="0.25">
      <c r="A53" s="213"/>
      <c r="B53" s="153">
        <v>0</v>
      </c>
      <c r="C53" s="158">
        <v>12550655</v>
      </c>
      <c r="D53" s="142">
        <v>100</v>
      </c>
      <c r="E53" s="158">
        <v>12041652</v>
      </c>
      <c r="F53" s="141">
        <v>100</v>
      </c>
      <c r="G53" s="158">
        <v>13593181</v>
      </c>
      <c r="H53" s="141">
        <v>100</v>
      </c>
      <c r="I53" s="158">
        <f t="shared" ref="I53:I63" si="12">(G53+E53+C53)/3</f>
        <v>12728496</v>
      </c>
      <c r="J53" s="166">
        <f t="shared" ref="J53:J63" si="13">(H53+F53+D53)/3</f>
        <v>100</v>
      </c>
      <c r="K53" s="150"/>
    </row>
    <row r="54" spans="1:11" x14ac:dyDescent="0.25">
      <c r="A54" s="213"/>
      <c r="B54" s="153">
        <v>0.5</v>
      </c>
      <c r="C54" s="158">
        <v>13879016</v>
      </c>
      <c r="D54" s="142">
        <v>110.584</v>
      </c>
      <c r="E54" s="158">
        <v>12071877</v>
      </c>
      <c r="F54" s="141">
        <v>100.251</v>
      </c>
      <c r="G54" s="158">
        <v>15095962</v>
      </c>
      <c r="H54" s="141">
        <v>111.05540000000001</v>
      </c>
      <c r="I54" s="158">
        <f t="shared" si="12"/>
        <v>13682285</v>
      </c>
      <c r="J54" s="166">
        <f t="shared" si="13"/>
        <v>107.2968</v>
      </c>
      <c r="K54" s="150">
        <f t="shared" ref="K54:K63" si="14">STDEV(D54,F54,H54)</f>
        <v>6.1063923653823622</v>
      </c>
    </row>
    <row r="55" spans="1:11" x14ac:dyDescent="0.25">
      <c r="A55" s="213"/>
      <c r="B55" s="153">
        <v>1</v>
      </c>
      <c r="C55" s="158">
        <v>14343591</v>
      </c>
      <c r="D55" s="142">
        <v>114.2856</v>
      </c>
      <c r="E55" s="158">
        <v>12313793</v>
      </c>
      <c r="F55" s="141">
        <v>102.26</v>
      </c>
      <c r="G55" s="158">
        <v>15258346</v>
      </c>
      <c r="H55" s="141">
        <v>112.25</v>
      </c>
      <c r="I55" s="158">
        <f t="shared" si="12"/>
        <v>13971910</v>
      </c>
      <c r="J55" s="166">
        <f t="shared" si="13"/>
        <v>109.59853333333332</v>
      </c>
      <c r="K55" s="150">
        <f t="shared" si="14"/>
        <v>6.4363398335803641</v>
      </c>
    </row>
    <row r="56" spans="1:11" x14ac:dyDescent="0.25">
      <c r="A56" s="213"/>
      <c r="B56" s="153">
        <v>1.5</v>
      </c>
      <c r="C56" s="158">
        <v>13449031</v>
      </c>
      <c r="D56" s="142">
        <v>107.158</v>
      </c>
      <c r="E56" s="158">
        <v>13999384</v>
      </c>
      <c r="F56" s="141">
        <v>116.258</v>
      </c>
      <c r="G56" s="158">
        <v>16075051</v>
      </c>
      <c r="H56" s="141">
        <v>118.2582</v>
      </c>
      <c r="I56" s="158">
        <f t="shared" si="12"/>
        <v>14507822</v>
      </c>
      <c r="J56" s="166">
        <f t="shared" si="13"/>
        <v>113.89139999999999</v>
      </c>
      <c r="K56" s="150">
        <f t="shared" si="14"/>
        <v>5.9164353017674411</v>
      </c>
    </row>
    <row r="57" spans="1:11" x14ac:dyDescent="0.25">
      <c r="A57" s="213"/>
      <c r="B57" s="153">
        <v>2</v>
      </c>
      <c r="C57" s="158">
        <v>10825994</v>
      </c>
      <c r="D57" s="142">
        <v>86.258399999999995</v>
      </c>
      <c r="E57" s="158">
        <v>11695551</v>
      </c>
      <c r="F57" s="141">
        <v>97.125799999999998</v>
      </c>
      <c r="G57" s="158">
        <v>11987119</v>
      </c>
      <c r="H57" s="141">
        <v>88.184799999999996</v>
      </c>
      <c r="I57" s="158">
        <f t="shared" si="12"/>
        <v>11502888</v>
      </c>
      <c r="J57" s="166">
        <f t="shared" si="13"/>
        <v>90.522999999999982</v>
      </c>
      <c r="K57" s="150">
        <f t="shared" si="14"/>
        <v>5.7987481511098604</v>
      </c>
    </row>
    <row r="58" spans="1:11" x14ac:dyDescent="0.25">
      <c r="A58" s="213"/>
      <c r="B58" s="153">
        <v>2.5</v>
      </c>
      <c r="C58" s="158">
        <v>11945964</v>
      </c>
      <c r="D58" s="142">
        <v>95.182000000000002</v>
      </c>
      <c r="E58" s="158">
        <v>11093793</v>
      </c>
      <c r="F58" s="141">
        <v>92.128500000000003</v>
      </c>
      <c r="G58" s="158">
        <v>11420719</v>
      </c>
      <c r="H58" s="141">
        <v>84.018000000000001</v>
      </c>
      <c r="I58" s="158">
        <f t="shared" si="12"/>
        <v>11486825.333333334</v>
      </c>
      <c r="J58" s="166">
        <f t="shared" si="13"/>
        <v>90.44283333333334</v>
      </c>
      <c r="K58" s="150">
        <f t="shared" si="14"/>
        <v>5.7697337965744433</v>
      </c>
    </row>
    <row r="59" spans="1:11" x14ac:dyDescent="0.25">
      <c r="A59" s="213"/>
      <c r="B59" s="153">
        <v>3</v>
      </c>
      <c r="C59" s="158">
        <v>10047854</v>
      </c>
      <c r="D59" s="142">
        <v>80.058400000000006</v>
      </c>
      <c r="E59" s="158">
        <v>8809492</v>
      </c>
      <c r="F59" s="141">
        <v>73.158500000000004</v>
      </c>
      <c r="G59" s="158">
        <v>9281968</v>
      </c>
      <c r="H59" s="141">
        <v>68.284000000000006</v>
      </c>
      <c r="I59" s="158">
        <f t="shared" si="12"/>
        <v>9379771.333333334</v>
      </c>
      <c r="J59" s="166">
        <f t="shared" si="13"/>
        <v>73.833633333333339</v>
      </c>
      <c r="K59" s="150">
        <f t="shared" si="14"/>
        <v>5.9161624050843411</v>
      </c>
    </row>
    <row r="60" spans="1:11" x14ac:dyDescent="0.25">
      <c r="A60" s="213"/>
      <c r="B60" s="153">
        <v>3.5</v>
      </c>
      <c r="C60" s="158">
        <v>10533012</v>
      </c>
      <c r="D60" s="142">
        <v>83.924000000000007</v>
      </c>
      <c r="E60" s="158">
        <v>8692266</v>
      </c>
      <c r="F60" s="141">
        <v>72.185000000000002</v>
      </c>
      <c r="G60" s="158">
        <v>11261679</v>
      </c>
      <c r="H60" s="141">
        <v>82.847999999999999</v>
      </c>
      <c r="I60" s="158">
        <f t="shared" si="12"/>
        <v>10162319</v>
      </c>
      <c r="J60" s="166">
        <f t="shared" si="13"/>
        <v>79.652333333333345</v>
      </c>
      <c r="K60" s="150">
        <f t="shared" si="14"/>
        <v>6.4892406592245706</v>
      </c>
    </row>
    <row r="61" spans="1:11" x14ac:dyDescent="0.25">
      <c r="A61" s="213"/>
      <c r="B61" s="153">
        <v>4</v>
      </c>
      <c r="C61" s="158">
        <v>8396012</v>
      </c>
      <c r="D61" s="142">
        <v>66.897000000000006</v>
      </c>
      <c r="E61" s="158">
        <v>8463391</v>
      </c>
      <c r="F61" s="141">
        <v>70.284300000000002</v>
      </c>
      <c r="G61" s="158">
        <v>10777218</v>
      </c>
      <c r="H61" s="141">
        <v>79.284000000000006</v>
      </c>
      <c r="I61" s="158">
        <f t="shared" si="12"/>
        <v>9212207</v>
      </c>
      <c r="J61" s="166">
        <f t="shared" si="13"/>
        <v>72.155100000000004</v>
      </c>
      <c r="K61" s="150">
        <f t="shared" si="14"/>
        <v>6.4019029772404403</v>
      </c>
    </row>
    <row r="62" spans="1:11" x14ac:dyDescent="0.25">
      <c r="A62" s="213"/>
      <c r="B62" s="153">
        <v>4.5</v>
      </c>
      <c r="C62" s="158">
        <v>7410911</v>
      </c>
      <c r="D62" s="142">
        <v>59.048000000000002</v>
      </c>
      <c r="E62" s="158">
        <v>7294833</v>
      </c>
      <c r="F62" s="141">
        <v>60.58</v>
      </c>
      <c r="G62" s="158">
        <v>9542141</v>
      </c>
      <c r="H62" s="141">
        <v>70.197999999999993</v>
      </c>
      <c r="I62" s="158">
        <f t="shared" si="12"/>
        <v>8082628.333333333</v>
      </c>
      <c r="J62" s="166">
        <f t="shared" si="13"/>
        <v>63.275333333333329</v>
      </c>
      <c r="K62" s="150">
        <f t="shared" si="14"/>
        <v>6.0439425322659455</v>
      </c>
    </row>
    <row r="63" spans="1:11" x14ac:dyDescent="0.25">
      <c r="A63" s="214"/>
      <c r="B63" s="154">
        <v>5</v>
      </c>
      <c r="C63" s="161">
        <v>6252862</v>
      </c>
      <c r="D63" s="145">
        <v>49.820999999999998</v>
      </c>
      <c r="E63" s="161">
        <v>7276698</v>
      </c>
      <c r="F63" s="143">
        <v>60.429400000000001</v>
      </c>
      <c r="G63" s="161">
        <v>6822282</v>
      </c>
      <c r="H63" s="143">
        <v>50.189</v>
      </c>
      <c r="I63" s="161">
        <f t="shared" si="12"/>
        <v>6783947.333333333</v>
      </c>
      <c r="J63" s="167">
        <f t="shared" si="13"/>
        <v>53.479800000000004</v>
      </c>
      <c r="K63" s="151">
        <f t="shared" si="14"/>
        <v>6.0213421361022172</v>
      </c>
    </row>
    <row r="64" spans="1:11" x14ac:dyDescent="0.25">
      <c r="A64" s="146"/>
      <c r="B64" s="153"/>
      <c r="C64" s="100"/>
      <c r="D64" s="142"/>
      <c r="E64" s="100"/>
      <c r="F64" s="141"/>
      <c r="G64" s="159"/>
      <c r="H64" s="141"/>
      <c r="I64" s="158"/>
      <c r="J64" s="166"/>
      <c r="K64" s="169"/>
    </row>
  </sheetData>
  <mergeCells count="6">
    <mergeCell ref="A1:K1"/>
    <mergeCell ref="A4:A15"/>
    <mergeCell ref="A16:A27"/>
    <mergeCell ref="A52:A63"/>
    <mergeCell ref="A28:A39"/>
    <mergeCell ref="A40:A51"/>
  </mergeCells>
  <pageMargins left="0.7" right="0.7" top="0.75" bottom="0.75" header="0.3" footer="0.3"/>
  <pageSetup scale="78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zoomScale="70" zoomScaleNormal="70" zoomScalePageLayoutView="70" workbookViewId="0">
      <selection sqref="A1:E1"/>
    </sheetView>
  </sheetViews>
  <sheetFormatPr baseColWidth="10" defaultColWidth="9.140625" defaultRowHeight="15" x14ac:dyDescent="0.25"/>
  <cols>
    <col min="2" max="2" width="31" customWidth="1"/>
    <col min="3" max="3" width="34.28515625" customWidth="1"/>
    <col min="4" max="4" width="32.7109375" customWidth="1"/>
    <col min="5" max="5" width="32" customWidth="1"/>
    <col min="6" max="6" width="10.140625" customWidth="1"/>
  </cols>
  <sheetData>
    <row r="1" spans="1:5" ht="29.45" customHeight="1" x14ac:dyDescent="0.25">
      <c r="A1" s="216" t="s">
        <v>102</v>
      </c>
      <c r="B1" s="216"/>
      <c r="C1" s="216"/>
      <c r="D1" s="216"/>
      <c r="E1" s="216"/>
    </row>
    <row r="2" spans="1:5" ht="25.35" customHeight="1" x14ac:dyDescent="0.25">
      <c r="A2" s="23" t="s">
        <v>18</v>
      </c>
      <c r="B2" s="22"/>
    </row>
    <row r="3" spans="1:5" ht="15.75" x14ac:dyDescent="0.25">
      <c r="B3" s="217" t="s">
        <v>14</v>
      </c>
      <c r="C3" s="217"/>
      <c r="D3" s="217"/>
      <c r="E3" s="217"/>
    </row>
    <row r="4" spans="1:5" ht="15.75" x14ac:dyDescent="0.25">
      <c r="B4" s="19" t="s">
        <v>10</v>
      </c>
      <c r="C4" s="19" t="s">
        <v>11</v>
      </c>
      <c r="D4" s="19" t="s">
        <v>12</v>
      </c>
      <c r="E4" s="19" t="s">
        <v>13</v>
      </c>
    </row>
    <row r="5" spans="1:5" ht="15.75" x14ac:dyDescent="0.25">
      <c r="B5" s="20"/>
      <c r="C5" s="20"/>
    </row>
    <row r="7" spans="1:5" ht="15.75" x14ac:dyDescent="0.25">
      <c r="B7" s="20"/>
      <c r="C7" s="20"/>
    </row>
    <row r="20" spans="2:4" ht="15.75" x14ac:dyDescent="0.25">
      <c r="B20" s="21" t="s">
        <v>15</v>
      </c>
      <c r="C20" s="21" t="s">
        <v>16</v>
      </c>
      <c r="D20" s="21" t="s">
        <v>17</v>
      </c>
    </row>
    <row r="37" spans="2:5" ht="15.75" x14ac:dyDescent="0.25">
      <c r="B37" s="215" t="s">
        <v>19</v>
      </c>
      <c r="C37" s="215"/>
      <c r="D37" s="215"/>
      <c r="E37" s="215"/>
    </row>
    <row r="38" spans="2:5" ht="15.75" x14ac:dyDescent="0.25">
      <c r="B38" s="21" t="s">
        <v>20</v>
      </c>
      <c r="C38" s="21" t="s">
        <v>21</v>
      </c>
      <c r="D38" s="21" t="s">
        <v>22</v>
      </c>
      <c r="E38" s="21" t="s">
        <v>23</v>
      </c>
    </row>
    <row r="55" spans="2:3" ht="15.75" x14ac:dyDescent="0.25">
      <c r="B55" s="21" t="s">
        <v>24</v>
      </c>
      <c r="C55" s="21" t="s">
        <v>25</v>
      </c>
    </row>
    <row r="72" spans="2:5" ht="15.6" customHeight="1" x14ac:dyDescent="0.25">
      <c r="B72" s="215" t="s">
        <v>26</v>
      </c>
      <c r="C72" s="215"/>
      <c r="D72" s="215"/>
      <c r="E72" s="215"/>
    </row>
    <row r="73" spans="2:5" ht="14.45" customHeight="1" x14ac:dyDescent="0.25">
      <c r="B73" s="21" t="s">
        <v>27</v>
      </c>
      <c r="C73" s="23"/>
      <c r="D73" s="21" t="s">
        <v>28</v>
      </c>
      <c r="E73" s="23"/>
    </row>
    <row r="104" spans="2:5" ht="15.75" x14ac:dyDescent="0.25">
      <c r="B104" s="215" t="s">
        <v>29</v>
      </c>
      <c r="C104" s="215"/>
      <c r="D104" s="215"/>
      <c r="E104" s="215"/>
    </row>
    <row r="105" spans="2:5" ht="15.75" x14ac:dyDescent="0.25">
      <c r="B105" s="21" t="s">
        <v>30</v>
      </c>
      <c r="C105" s="21" t="s">
        <v>31</v>
      </c>
      <c r="D105" s="21" t="s">
        <v>32</v>
      </c>
      <c r="E105" s="21" t="s">
        <v>33</v>
      </c>
    </row>
    <row r="122" spans="2:5" ht="15.75" x14ac:dyDescent="0.25">
      <c r="B122" s="21" t="s">
        <v>34</v>
      </c>
      <c r="C122" s="21" t="s">
        <v>35</v>
      </c>
      <c r="D122" s="21" t="s">
        <v>36</v>
      </c>
      <c r="E122" s="21" t="s">
        <v>37</v>
      </c>
    </row>
    <row r="139" spans="2:2" ht="15.75" x14ac:dyDescent="0.25">
      <c r="B139" s="21" t="s">
        <v>38</v>
      </c>
    </row>
    <row r="156" spans="2:5" ht="15.75" x14ac:dyDescent="0.25">
      <c r="B156" s="215" t="s">
        <v>39</v>
      </c>
      <c r="C156" s="215"/>
      <c r="D156" s="215"/>
      <c r="E156" s="215"/>
    </row>
    <row r="157" spans="2:5" ht="15.75" x14ac:dyDescent="0.25">
      <c r="B157" s="21" t="s">
        <v>40</v>
      </c>
      <c r="C157" s="21" t="s">
        <v>41</v>
      </c>
      <c r="D157" s="21" t="s">
        <v>42</v>
      </c>
      <c r="E157" s="21" t="s">
        <v>43</v>
      </c>
    </row>
    <row r="174" spans="2:5" ht="15.75" x14ac:dyDescent="0.25">
      <c r="B174" s="21" t="s">
        <v>44</v>
      </c>
      <c r="C174" s="21" t="s">
        <v>45</v>
      </c>
      <c r="D174" s="21" t="s">
        <v>46</v>
      </c>
      <c r="E174" s="21" t="s">
        <v>47</v>
      </c>
    </row>
  </sheetData>
  <mergeCells count="6">
    <mergeCell ref="B156:E156"/>
    <mergeCell ref="A1:E1"/>
    <mergeCell ref="B3:E3"/>
    <mergeCell ref="B37:E37"/>
    <mergeCell ref="B72:E72"/>
    <mergeCell ref="B104:E10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Cover page</vt:lpstr>
      <vt:lpstr>Figure 2</vt:lpstr>
      <vt:lpstr>Figure 3A</vt:lpstr>
      <vt:lpstr>Figure 3B</vt:lpstr>
      <vt:lpstr>Figure 3C</vt:lpstr>
      <vt:lpstr>Figure 3D</vt:lpstr>
      <vt:lpstr>Figure 3E</vt:lpstr>
      <vt:lpstr>Figure 5</vt:lpstr>
      <vt:lpstr>Tables 2, 3</vt:lpstr>
      <vt:lpstr>Table 4</vt:lpstr>
      <vt:lpstr>Table 5</vt:lpstr>
      <vt:lpstr>Table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</dc:creator>
  <cp:lastModifiedBy>Susanne Lindemann</cp:lastModifiedBy>
  <dcterms:created xsi:type="dcterms:W3CDTF">2015-10-14T16:05:45Z</dcterms:created>
  <dcterms:modified xsi:type="dcterms:W3CDTF">2018-10-16T12:22:37Z</dcterms:modified>
</cp:coreProperties>
</file>